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80" windowWidth="18320" windowHeight="10940" activeTab="5"/>
  </bookViews>
  <sheets>
    <sheet name="Primary" sheetId="1" r:id="rId1"/>
    <sheet name="Secondary" sheetId="2" r:id="rId2"/>
    <sheet name="19ResDist(HK)" sheetId="3" r:id="rId3"/>
    <sheet name="19ResDist(KL)" sheetId="4" r:id="rId4"/>
    <sheet name="19ResDist(NT)" sheetId="5" r:id="rId5"/>
    <sheet name="&gt;20m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<sst xmlns="http://schemas.openxmlformats.org/spreadsheetml/2006/main" count="1107" uniqueCount="301">
  <si>
    <t>FIGURES IN RED ARE FURTHER BREAKDOWN OF EXISTING BRACKETS (I.E. 6 = 6A+6B, 7=7A+7B)</t>
  </si>
  <si>
    <t>Hong Kong</t>
  </si>
  <si>
    <t>Kowloon</t>
  </si>
  <si>
    <t>New Territories</t>
  </si>
  <si>
    <t xml:space="preserve">No. of  </t>
  </si>
  <si>
    <t>Consideration</t>
  </si>
  <si>
    <t>Property Value</t>
  </si>
  <si>
    <t>Registrations</t>
  </si>
  <si>
    <t>$3.01-5 m</t>
  </si>
  <si>
    <t>Total</t>
  </si>
  <si>
    <t xml:space="preserve">          2. HOS stands for Home Ownership Scheme</t>
  </si>
  <si>
    <t xml:space="preserve">          3. PSPS stands for Private Sector Participation Scheme</t>
  </si>
  <si>
    <t xml:space="preserve">          5. FFSS stands for Flat-for-sale Scheme</t>
  </si>
  <si>
    <t>P</t>
  </si>
  <si>
    <t>0</t>
  </si>
  <si>
    <t>1</t>
  </si>
  <si>
    <t>HONG KONG</t>
  </si>
  <si>
    <t>ROAD HONG KONG</t>
  </si>
  <si>
    <t>ONG KONG</t>
  </si>
  <si>
    <t>KONG</t>
  </si>
  <si>
    <t>T KOWLOON</t>
  </si>
  <si>
    <t>NG</t>
  </si>
  <si>
    <t>OON</t>
  </si>
  <si>
    <t>G</t>
  </si>
  <si>
    <t>OAD HONG KONG</t>
  </si>
  <si>
    <t>8 BEL-AIR PEAK AVENUE HONG KONG</t>
  </si>
  <si>
    <t>NT</t>
  </si>
  <si>
    <t>HK</t>
  </si>
  <si>
    <t>KL</t>
  </si>
  <si>
    <t>Centaline Property Agency Ltd.</t>
  </si>
  <si>
    <t>Aberdeen/Ap Lei Chau</t>
  </si>
  <si>
    <t>Causeway Bay/Happy Valley</t>
  </si>
  <si>
    <t>Mid-Levels</t>
  </si>
  <si>
    <t>North Point/Quarry Bay</t>
  </si>
  <si>
    <t>Peak/South</t>
  </si>
  <si>
    <t>Shau Kei Wan/Chai Wan</t>
  </si>
  <si>
    <t>Wanchai</t>
  </si>
  <si>
    <t>West/Sheung Wan/Central</t>
  </si>
  <si>
    <t>Less than $1m</t>
  </si>
  <si>
    <t>$1.01-2 m</t>
  </si>
  <si>
    <t>$2.01-3 m</t>
  </si>
  <si>
    <t xml:space="preserve">* Refers to public rental housing under Tenants Purchase Scheme(TPS) that have reached 2 years </t>
  </si>
  <si>
    <t xml:space="preserve">   after purchase and can be sold in the HOS Secondary Market </t>
  </si>
  <si>
    <t>Note :  1. HOS stands for Home Ownership Scheme</t>
  </si>
  <si>
    <t xml:space="preserve">           2. PSPS stands for Private Sector Participation Scheme</t>
  </si>
  <si>
    <t xml:space="preserve">           3. UIS stands for Urban Improvement Scheme</t>
  </si>
  <si>
    <t xml:space="preserve">           4. FFSS stands for Flat-for-sale Scheme</t>
  </si>
  <si>
    <t>Source : The Land Registry/Centaline Research Department</t>
  </si>
  <si>
    <t>Cheung Sha Wan/Shum Shui Po</t>
  </si>
  <si>
    <t>Hung Hom/To Kwa Wan</t>
  </si>
  <si>
    <t>Ho Man Tin/ Prince Edward Rd</t>
  </si>
  <si>
    <t>Kwun Tong</t>
  </si>
  <si>
    <t>Mongkok/Tai Kok Tsui</t>
  </si>
  <si>
    <t>Kowloon Tong/Shek Kip Mei</t>
  </si>
  <si>
    <t>Tsim Sha Tsui/Yau Ma Tei</t>
  </si>
  <si>
    <t>Wong Tai Sin/Diamond Hill</t>
  </si>
  <si>
    <t xml:space="preserve">* Refers to public rental housing under Tenants Purchase Scheme(TPS) that have reached 2 years </t>
  </si>
  <si>
    <t xml:space="preserve">   after purchase and can be sold in the HOS Secondary Market </t>
  </si>
  <si>
    <t>Note :  1. HOS stands for Home Ownership Scheme</t>
  </si>
  <si>
    <t xml:space="preserve">           2. PSPS stands for Private Sector Participation Scheme</t>
  </si>
  <si>
    <t xml:space="preserve">           3. UIS stands for Urban Improvement Scheme</t>
  </si>
  <si>
    <t xml:space="preserve">           4. FFSS stands for Flat-for-sale Scheme</t>
  </si>
  <si>
    <t>Island/Discovery Bay</t>
  </si>
  <si>
    <t xml:space="preserve">North </t>
  </si>
  <si>
    <t>Sai Kung/Tseung Kwan O</t>
  </si>
  <si>
    <t>Shatin</t>
  </si>
  <si>
    <t>Tuen Mun</t>
  </si>
  <si>
    <t>Tai Po</t>
  </si>
  <si>
    <t>Tsuen Wan</t>
  </si>
  <si>
    <t>Yuen Long/Tin Shui Wai</t>
  </si>
  <si>
    <t>FIGURES IN RED ARE FURTHER BREAKDOWN OF EXISTING BRACKETS (I.E. 6 = 6A+6B, 7=7A+7B)</t>
  </si>
  <si>
    <t xml:space="preserve">$1.01-2 m </t>
  </si>
  <si>
    <t xml:space="preserve">$2.01-3 m </t>
  </si>
  <si>
    <t>$5.01-7 m</t>
  </si>
  <si>
    <t xml:space="preserve">          $7.01-8 m</t>
  </si>
  <si>
    <t xml:space="preserve">         $8.01-10 m</t>
  </si>
  <si>
    <t>$7.01-10 m</t>
  </si>
  <si>
    <t xml:space="preserve">        $10.01-12 m</t>
  </si>
  <si>
    <t xml:space="preserve">        $12.01-20 m</t>
  </si>
  <si>
    <t>Reg.Date</t>
  </si>
  <si>
    <t>S&amp;P Date</t>
  </si>
  <si>
    <t>Consideration($)</t>
  </si>
  <si>
    <t>District</t>
  </si>
  <si>
    <t>Address</t>
  </si>
  <si>
    <t>G.F.A.(s.f.)</t>
  </si>
  <si>
    <t>Unit Price($/s.f.)</t>
  </si>
  <si>
    <t>G KONG</t>
  </si>
  <si>
    <t>W TERRITORIES</t>
  </si>
  <si>
    <t>AD KOWLOON</t>
  </si>
  <si>
    <t>Note:  1. TPS stands for Tenant Purchase Scheme</t>
  </si>
  <si>
    <t>OAD KOWLOON</t>
  </si>
  <si>
    <t>REET KOWLOON</t>
  </si>
  <si>
    <t>NG KONG</t>
  </si>
  <si>
    <t>AD HONG KONG</t>
  </si>
  <si>
    <t>OBINSON PLACE) NO.70 ROBINSON ROAD HONG KONG</t>
  </si>
  <si>
    <t>RK HILL KOWLOON</t>
  </si>
  <si>
    <t>Note : P = 1 stands for part-payment</t>
  </si>
  <si>
    <t>Source : The Land Registry</t>
  </si>
  <si>
    <t xml:space="preserve">Research Department </t>
  </si>
  <si>
    <t>UTILITY PLATFORM THEREOF) MANHATTAN HILL NO.1 PO LUN STREET KOWLOON</t>
  </si>
  <si>
    <t>HASE VI RESIDENTIAL DEVELOPMENT IN TOWER 21 THE CULLINAN NO.1 AUSTIN R</t>
  </si>
  <si>
    <t>OAD WEST KOWLOON</t>
  </si>
  <si>
    <t>Primary Public Housing #(TPS/HOS/PSPS/Sandwich Class Housing/UIS/FFSS/Subsidised Sale Flats/GSH) Market</t>
  </si>
  <si>
    <t>Primary Private Residential Market(Exclude Public Housing #)</t>
  </si>
  <si>
    <t>Secondary Private Residential Market(Exclude Public Housing #) in Hong Kong</t>
  </si>
  <si>
    <t>Secondary Private Residential Market(Exclude Public Housing #) in Kowloon</t>
  </si>
  <si>
    <t>Secondary Private Residential Market(Exclude Public Housing #) in New Territories</t>
  </si>
  <si>
    <t># Include premium paid and not yet paid</t>
  </si>
  <si>
    <t>Secondary Private Residential Market(Exclude Public Housing #)</t>
  </si>
  <si>
    <t xml:space="preserve">          4. UIS stands for Urban Improvement Scheme</t>
  </si>
  <si>
    <t xml:space="preserve">          6. GSH stands for Green Form Subsidised Home Ownership Pilot Scheme</t>
  </si>
  <si>
    <t>Source: The Land Registry/Centaline Research Department</t>
  </si>
  <si>
    <t>Source : The Land Registry/Centaline Research Department</t>
  </si>
  <si>
    <t>($m)</t>
  </si>
  <si>
    <t>Less than $1m</t>
  </si>
  <si>
    <t xml:space="preserve">$1.01-2 m </t>
  </si>
  <si>
    <t xml:space="preserve">$2.01-3 m </t>
  </si>
  <si>
    <t>$5.01-7 m</t>
  </si>
  <si>
    <t>6A</t>
  </si>
  <si>
    <t xml:space="preserve">          $7.01-8 m</t>
  </si>
  <si>
    <t>6B</t>
  </si>
  <si>
    <t xml:space="preserve">         $8.01-10 m</t>
  </si>
  <si>
    <t>$7.01-10 m</t>
  </si>
  <si>
    <t>7A</t>
  </si>
  <si>
    <t xml:space="preserve">        $10.01-12 m</t>
  </si>
  <si>
    <t>7B</t>
  </si>
  <si>
    <t xml:space="preserve">        $12.01-20 m</t>
  </si>
  <si>
    <t>$10.01-20 m</t>
  </si>
  <si>
    <t>$20.01-30 m</t>
  </si>
  <si>
    <t>$30.01-40 m</t>
  </si>
  <si>
    <t>$40.01-50 m</t>
  </si>
  <si>
    <t>Over $50m</t>
  </si>
  <si>
    <t>$30.01-40 m</t>
  </si>
  <si>
    <t>Secondary Residential Market</t>
  </si>
  <si>
    <t>ST KOWLOON</t>
  </si>
  <si>
    <t>H FLOOR OF TOWER 1 SERENADE NO.11 TAI HANG ROAD HONG KONG</t>
  </si>
  <si>
    <t>KOWLOON</t>
  </si>
  <si>
    <t>D HONG KONG</t>
  </si>
  <si>
    <t>TION PLAZA NO.1 HARBOUR ROAD HONG KONG</t>
  </si>
  <si>
    <t>OOR OF TOWER 6 LAKE SILVER NO.599 SAI SHA ROAD MA ON SHAN SHA TIN NEW</t>
  </si>
  <si>
    <t>TERRITORIES</t>
  </si>
  <si>
    <t>ORIES</t>
  </si>
  <si>
    <t>18 PAK PAT SHAN ROAD HONG KONG</t>
  </si>
  <si>
    <t>ROAD KOWLOON</t>
  </si>
  <si>
    <t>EUNG SHUI NEW TERRITORIES</t>
  </si>
  <si>
    <t>LA SITE D NO.18 PAK PAT SHAN ROAD HONG KONG</t>
  </si>
  <si>
    <t>HOUSE NO.196 &amp; TWO CAR PARKING SPACES BOULEVARD DU LAC THE BEVERLY H</t>
  </si>
  <si>
    <t>ILLS NO.23 SAM MUN TSAI ROAD TAI PO NEW TERRITORIES</t>
  </si>
  <si>
    <t>IEW NO.88 TAI TAM RESERVOIR ROAD HONG KONG</t>
  </si>
  <si>
    <t>FLAT H, 22ND FLOOR KO FUNG COURT, HARBOUR HEIGHTS NO.5 FOOK YUM RO</t>
  </si>
  <si>
    <t>Primary Residential Property Market In 2019</t>
  </si>
  <si>
    <t>Secondary Residential Property Market In 2019</t>
  </si>
  <si>
    <t>Secondary Residential Property Market In 2019 (Hong Kong)</t>
  </si>
  <si>
    <t>Registration Records of Secondary Residential Properties Worth Over $20m in 2019</t>
  </si>
  <si>
    <t>Secondary Residential Property Market In 2019 (New Territories)</t>
  </si>
  <si>
    <t>Secondary Residential Property Market In 2019 (Kowloon)</t>
  </si>
  <si>
    <t>(1) January 2019</t>
  </si>
  <si>
    <t>Primary Residential Market</t>
  </si>
  <si>
    <t>January 2019 's Total</t>
  </si>
  <si>
    <t>UNIT B1, 10/F &amp; ITS MAIN ROOF, BLOCK B WISDOM COURT 5 HATTON ROA</t>
  </si>
  <si>
    <t>FLAT B, 15TH FLOOR, TOWER 5 THE REGALIA NO.33 KING'S PARK RISE</t>
  </si>
  <si>
    <t>UNIT AB, 25TH FLOOR (WITH ROOF) VISION COURT NO.286 PRINCE EDWARD</t>
  </si>
  <si>
    <t>ROAD WEST KOWLOON</t>
  </si>
  <si>
    <t>UNIT A, 27TH FLOOR THE MASTERPIECE, K11 NO.18 HANOI ROAD KOWLOON</t>
  </si>
  <si>
    <t>FLAT B, 32ND FLOOR, BLOCK 4 THE GRAND PANORAMA NO. 10 ROBINSON R</t>
  </si>
  <si>
    <t>FLAT B, 23RD FLOOR, TOWER 2 IMPERIAL CULLINAN NO. 10 HOI FAI R</t>
  </si>
  <si>
    <t>1ST FLOOR NO.1 HAPPY VIEW TERRACE, BROADWOOD ROAD, LEIGHTON HILL, HO</t>
  </si>
  <si>
    <t>FLAT D, 30/F, BLOCK 2 THE GRAND PANORAMA NO.10 ROBINSON ROAD HO</t>
  </si>
  <si>
    <t>HOUSE NO. 8, THE PALISADES, 19 PIK SHA ROAD, SAI KUNG, NEW TERRITOR</t>
  </si>
  <si>
    <t>IES.</t>
  </si>
  <si>
    <t>FLAT B, 1ST FLOOR, BLOCK 3 NO.71 KING'S PARK HILL ROAD KING'S PA</t>
  </si>
  <si>
    <t>4TH FLOOR, BLOCK B PAK FAI MANSION NO. 72 MACDONNELL ROAD HONG KO</t>
  </si>
  <si>
    <t>FLAT B ON GROUND FLOOR INCLUDING THE GARDEN, PINE VILLA NO.49 STANLE</t>
  </si>
  <si>
    <t>Y VILLAGE ROAD HONG KONG</t>
  </si>
  <si>
    <t>NO.53 BEACON HILL ROAD KOWLOON</t>
  </si>
  <si>
    <t>THE REMAINING PORTION OF NEW KOWLOON INLAND LOT NO. 4767</t>
  </si>
  <si>
    <t>7</t>
  </si>
  <si>
    <t>186 PAK TO AVENUE THE PORTOFINO CLEAR WATER BAY SAI KUNG NEW TERRIT</t>
  </si>
  <si>
    <t>FLAT D, 4TH FLOOR MAYFLOWER MANSION 11 WANG FUNG TERRACE HONG KON</t>
  </si>
  <si>
    <t>18TH FLOOR BLOCK B, CAPE MANSION 56 MOUNT DAVIS ROAD HONG KONG</t>
  </si>
  <si>
    <t>FLAT A, 61ST FLOOR, TOWER 6 (TOGETHER WITH BAY WINDOW, BALCONY</t>
  </si>
  <si>
    <t>FLAT B WITH BALCONY, 17TH FLOOR, TOWER 2A OF TOWER 2 SEANORAMA NO.</t>
  </si>
  <si>
    <t>1 CHOI SHA STREET MA ON SHAN SHA TIN NEW TERRITORIES</t>
  </si>
  <si>
    <t>FLAT A ON 1ST FLOOR BELGRAVIA HEIGHTS NO.27 TAI TAM ROAD HONG KONG</t>
  </si>
  <si>
    <t>FLAT A, 42ND FLOOR, TOWER 8 BEL-AIR ON THE PEAK ISLAND SOUTH NO. 6</t>
  </si>
  <si>
    <t>FLAT A (INCLUDING THE ROOF(S) THEREABOVE) ON THE 39TH FLOOR OF TOWER 7</t>
  </si>
  <si>
    <t>LARVOTTO NO. 8 AP LEI CHAU PRAYA ROAD HONG KONG</t>
  </si>
  <si>
    <t>FLAT F, 19TH FLOOR, TOWER 8 THE BELCHER'S NO.89 POK FU LAM ROAD</t>
  </si>
  <si>
    <t>FLAT D, 35TH FLOOR, TOWER 8 IMPERIAL CULLINAN NO. 10 HOI FAI R</t>
  </si>
  <si>
    <t>HOUSE 13 ALSO KNOWN AS HOUSE B9 INCLUDES A GARDEN &amp; A GARAGE BEAULIE</t>
  </si>
  <si>
    <t>U PENINSULA NO.2 YU CHUI STREET TAI LAM TUEN MUN N.T.</t>
  </si>
  <si>
    <t>FLAT C (TOGETHER WITH THE BALCONY &amp; UTILITY PLATFORM THEREOF), 12T</t>
  </si>
  <si>
    <t>HOUSE NO.46 PALM DRIVE (ALSO KNOWN AS HOUSE G6B) THE REDHILL PENINSU</t>
  </si>
  <si>
    <t>FLAT H, 48TH FLOOR, TOWER 3 SORRENTO NO.1 AUSTIN ROAD WEST KOWL</t>
  </si>
  <si>
    <t>HOUSE NO.33, GALLEN BOULEVARD VALAIS I VALAIS NO.28 KWU TUNG ROAD SH</t>
  </si>
  <si>
    <t>FLAT A ON GROUND FLOOR (INCLUDING THE GARDEN HELD THEREWITH), TOWER</t>
  </si>
  <si>
    <t>2 PROVIDENCE BAY NO.5 FO CHUN ROAD TAI PO NEW TERRITORIES</t>
  </si>
  <si>
    <t>FLAT NO.67 ON 16/F OF TOWER 11 (OF PARKVIEW TERRACE) HONG KONG PARKV</t>
  </si>
  <si>
    <t>FLAT A, 11TH FLOOR, BLOCK A MOUNTAIN COURT NO.5 HO MAN TIN HILL</t>
  </si>
  <si>
    <t>APARTMENT NO.18, 25TH FLOOR CELESTIAL HEIGHTS NO. 80 SHEUNG SHING ST</t>
  </si>
  <si>
    <t>FLAT A, 4TH FLOOR, BLOCK A TEMPO COURT 4 BRAEMAR HILL ROAD HONG</t>
  </si>
  <si>
    <t>FLAT NO. 10, 45TH FLOOR APARTMENT TOWER, WESTERN SIDE CONVEN</t>
  </si>
  <si>
    <t>FLAT A, 63RD FLOOR, TOWER 6 THE HERMITAGE NO. 1 HOI WANG ROAD KOWL</t>
  </si>
  <si>
    <t>FLAT A, 26TH FLOOR, TOWER III THE WATERFRONT NO.1 AUSTIN ROAD WE</t>
  </si>
  <si>
    <t>FLAT A WITH BALCONY &amp; UTILITY PLATFORM PERTAINING THERETO, 17TH FL</t>
  </si>
  <si>
    <t>FLAT B, 10/F, BLOCK NO.7 NO.33 WHARF ROAD PROVIDENT CENTRE HONG</t>
  </si>
  <si>
    <t>FLAT B, 4TH FLOOR DRAGONVIEW COURT NO.5 KOTEWALL ROAD HONG KONG</t>
  </si>
  <si>
    <t>FLAT H, 16/F EVELYN TOWERS 38 CLOUD VIEW ROAD HONG KONG</t>
  </si>
  <si>
    <t>FLAT D, 13TH FLOOR, TOWER 3 THE HARBOURSIDE NO.1 AUSTIN ROAD WES</t>
  </si>
  <si>
    <t>2/F NO.9E BROOM ROAD HONG KONG</t>
  </si>
  <si>
    <t>FLAT A ON 20TH FLOOR OF TOWER I RUBY COURT NO.55 SOUTH BAY ROAD HON</t>
  </si>
  <si>
    <t>NO. 100 BELCHER'S STREET HONG KONG</t>
  </si>
  <si>
    <t>THE REMAINING PORTION OF INLAND LOT NO. 906</t>
  </si>
  <si>
    <t>FLAT C, 36TH FLOOR, BLOCK 4 ROYAL PENINSULA NO.8 HUNG LAI ROAD</t>
  </si>
  <si>
    <t>FLAT E, 1ST FLOOR MARIGOLD COURT NO.4 MARIGOLD ROAD KOWLOON</t>
  </si>
  <si>
    <t>FLAT B, 16TH FLOOR, TOWER 3 NO.37 REPULSE BAY ROAD HONG KONG</t>
  </si>
  <si>
    <t>FLAT A (WITH A/C ROOM(S) PERTAINING THERETO WHICH IS/ARE ACCESSIBLE FR</t>
  </si>
  <si>
    <t>OM THE FLAT ITSELF) ON 15TH FLOOR OF TOWER 8 THE PALAZZO NO.28 LOK KIN</t>
  </si>
  <si>
    <t>G STREET SHA TIN NEW TERRITORIES</t>
  </si>
  <si>
    <t>UNIT A, 9TH FLOOR, TOWER 5 THE PAVILIA HILL NO. 18A TIN HAU TEMPLE</t>
  </si>
  <si>
    <t>FLAT A, 1ST FLOOR, TOWER 5 THE REDHILL PENINSULA - PHASE IV NO.</t>
  </si>
  <si>
    <t>FLAT D, 12TH FLOOR, TOWER 10 ONE BEACON HILL NO.1 BEACON HILL RO</t>
  </si>
  <si>
    <t>UNIT A, 6TH FLOOR (INCLUDING THE BALCONY &amp; THE UTILITY PLATFORM TH</t>
  </si>
  <si>
    <t>EREOF) OF TOWER 8 OCEAN WINGS NO. 28 TONG CHUN STREET TSEUNG KWAN O NE</t>
  </si>
  <si>
    <t>FLAT B, 13TH FLOOR DUNBAR PLACE NO. 23 DUNBAR ROAD KOWLOON</t>
  </si>
  <si>
    <t>FLAT D, 30TH FLOOR, ZONE 6 ( T21-6) (ALSO KNOWN AS ASTER SKY) OF P</t>
  </si>
  <si>
    <t>FLAT A, 16TH FLOOR, TOWER 3 NO.37 REPULSE BAY ROAD HONG KONG</t>
  </si>
  <si>
    <t>FLAT D, 13TH FLOOR TWO ROBINSON PLACE (ALSO KNOWN AS TOWER 2 R</t>
  </si>
  <si>
    <t>NO.15 MEI WO CIRCUIT</t>
  </si>
  <si>
    <t>THE REMAINING PORTION OF SHA TIN TOWN LOT NO. 253</t>
  </si>
  <si>
    <t>FLAT B, 3/F INCLUDING THE ROOF THEREOF MAGNOLIA COURT NO.17 MAGNOL</t>
  </si>
  <si>
    <t>IA ROAD KOWLOON</t>
  </si>
  <si>
    <t>FLAT A, 21ST FLOOR, TOWER 3 IMPERIAL CULLINAN NO. 10 HOI FAI R</t>
  </si>
  <si>
    <t>FLAT A ON 18TH FLOOR OF TOWER 4 DYNASTY COURT NO.23 OLD PEAK ROAD H</t>
  </si>
  <si>
    <t>FLAT C (INCLUDING THE BALCONY, UTILITY PLATFORM, AIR-CONDITIONING PLAT</t>
  </si>
  <si>
    <t>FORM AND PLANTER THEREOF) ON 10TH FLOOR "31 ROBINSON ROAD" NO.31 ROBIN</t>
  </si>
  <si>
    <t>SON ROAD HONG KONG</t>
  </si>
  <si>
    <t>FLAT F, 20TH FLOOR PHASE 1, BLESSINGS GARDEN NO. 95 ROBINSON ROAD</t>
  </si>
  <si>
    <t>(1) January 2019</t>
  </si>
  <si>
    <t>Secondary Residential Market in Hong Kong</t>
  </si>
  <si>
    <t>Hong Kong</t>
  </si>
  <si>
    <t>($m)</t>
  </si>
  <si>
    <t>$5.01-7 m</t>
  </si>
  <si>
    <t>$7.01-10 m</t>
  </si>
  <si>
    <t>$10.01-20 m</t>
  </si>
  <si>
    <t>$20.01-30 m</t>
  </si>
  <si>
    <t>$30.01-40 m</t>
  </si>
  <si>
    <t>$40.01-50 m</t>
  </si>
  <si>
    <t>Over $50m</t>
  </si>
  <si>
    <t>(1) January 2019</t>
  </si>
  <si>
    <t>Secondary Residential Market in New Territories</t>
  </si>
  <si>
    <t>New Territories</t>
  </si>
  <si>
    <t>($m)</t>
  </si>
  <si>
    <t>$5.01-7 m</t>
  </si>
  <si>
    <t>$7.01-10 m</t>
  </si>
  <si>
    <t>$10.01-20 m</t>
  </si>
  <si>
    <t>$20.01-30 m</t>
  </si>
  <si>
    <t>$30.01-40 m</t>
  </si>
  <si>
    <t>$40.01-50 m</t>
  </si>
  <si>
    <t>Over $50m</t>
  </si>
  <si>
    <t>(1) Janaury 2019</t>
  </si>
  <si>
    <t>Janaury 2019 's Total</t>
  </si>
  <si>
    <t>(1) January 2019</t>
  </si>
  <si>
    <t>Secondary Residential Market in Kowloon</t>
  </si>
  <si>
    <t>Kowloon</t>
  </si>
  <si>
    <t>($m)</t>
  </si>
  <si>
    <t>$5.01-7 m</t>
  </si>
  <si>
    <t>$7.01-10 m</t>
  </si>
  <si>
    <t>$10.01-20 m</t>
  </si>
  <si>
    <t>$20.01-30 m</t>
  </si>
  <si>
    <t>$30.01-40 m</t>
  </si>
  <si>
    <t>$40.01-50 m</t>
  </si>
  <si>
    <t>Over $50m</t>
  </si>
  <si>
    <t xml:space="preserve">$1.01-2 m </t>
  </si>
  <si>
    <t xml:space="preserve">$2.01-3 m </t>
  </si>
  <si>
    <t>$5.01-7 m</t>
  </si>
  <si>
    <t>6A</t>
  </si>
  <si>
    <t xml:space="preserve">          $7.01-8 m</t>
  </si>
  <si>
    <t>6B</t>
  </si>
  <si>
    <t xml:space="preserve">         $8.01-10 m</t>
  </si>
  <si>
    <t>$7.01-10 m</t>
  </si>
  <si>
    <t>7A</t>
  </si>
  <si>
    <t xml:space="preserve">        $10.01-12 m</t>
  </si>
  <si>
    <t>7B</t>
  </si>
  <si>
    <t xml:space="preserve">        $12.01-20 m</t>
  </si>
  <si>
    <t>$10.01-20 m</t>
  </si>
  <si>
    <t>$20.01-30 m</t>
  </si>
  <si>
    <t>$40.01-50 m</t>
  </si>
  <si>
    <t>Over $50m</t>
  </si>
  <si>
    <t>January 2019 's Total</t>
  </si>
  <si>
    <t>($m)</t>
  </si>
  <si>
    <t>Less than $1m</t>
  </si>
  <si>
    <t xml:space="preserve">$1.01-2 m </t>
  </si>
  <si>
    <t>$1.01-2 m</t>
  </si>
  <si>
    <t>$2.01-3 m</t>
  </si>
  <si>
    <t>FLAT A-B ON G/F AND OTHERS WAH ON BUILDING 3 MEI SUN LANE TAI PO NEW TERRITORIES</t>
  </si>
  <si>
    <t>Secondary Public Housing #(Rental*/HOS/PSPS/Sandwich Class Housing/UIS/FFSS/Subsidised Sale Flats/GSH) Market</t>
  </si>
  <si>
    <t>Secondary Public Housing #(Rental*/HOS/PSPS/Sandwich Class Housing/UIS/FFSS//Subsidised Sale Flats/GSH) Market in Hong Kong</t>
  </si>
  <si>
    <t>Secondary Public Housing #(Rental*/HOS/PSPS/Sandwich Class Housing/UIS/FFSS/Subsidised Sale Flats/GSH) Market in Kowloon</t>
  </si>
  <si>
    <t>Secondary Public Housing #(Rental*/HOS/PSPS/Sandwich Class Housing/UIS/FFSS/Subsidised Sale Flats/GSH) Market in New Territories</t>
  </si>
  <si>
    <t xml:space="preserve">           5. GSH stands for Green Form Subsidised Home Ownership Pilot Scheme</t>
  </si>
</sst>
</file>

<file path=xl/styles.xml><?xml version="1.0" encoding="utf-8"?>
<styleSheet xmlns="http://schemas.openxmlformats.org/spreadsheetml/2006/main">
  <numFmts count="26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\(#,##0.00\)"/>
    <numFmt numFmtId="185" formatCode="0.0_ "/>
    <numFmt numFmtId="186" formatCode="_-* #,##0_-;\-* #,##0_-;_-* &quot;-&quot;??_-;_-@_-"/>
    <numFmt numFmtId="187" formatCode="_(* #,##0_);_(* \(#,##0\);_(* &quot;-&quot;??_);_(@_)"/>
    <numFmt numFmtId="188" formatCode="#,##0;[Red]#,##0"/>
    <numFmt numFmtId="189" formatCode="#,##0_ "/>
  </numFmts>
  <fonts count="48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Times New Roman"/>
      <family val="1"/>
    </font>
    <font>
      <sz val="9"/>
      <name val="新細明體"/>
      <family val="1"/>
    </font>
    <font>
      <b/>
      <sz val="12"/>
      <name val="Times New Roman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28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28" fillId="0" borderId="0" applyFont="0" applyFill="0" applyBorder="0" applyAlignment="0" applyProtection="0"/>
    <xf numFmtId="0" fontId="34" fillId="22" borderId="2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5" fillId="0" borderId="3" applyNumberFormat="0" applyFill="0" applyAlignment="0" applyProtection="0"/>
    <xf numFmtId="0" fontId="28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34" applyFont="1">
      <alignment vertical="center"/>
      <protection/>
    </xf>
    <xf numFmtId="0" fontId="4" fillId="0" borderId="0" xfId="34" applyFont="1" applyAlignment="1">
      <alignment/>
      <protection/>
    </xf>
    <xf numFmtId="4" fontId="2" fillId="0" borderId="0" xfId="34" applyNumberFormat="1" applyFont="1">
      <alignment vertical="center"/>
      <protection/>
    </xf>
    <xf numFmtId="3" fontId="2" fillId="0" borderId="0" xfId="34" applyNumberFormat="1" applyFont="1">
      <alignment vertical="center"/>
      <protection/>
    </xf>
    <xf numFmtId="0" fontId="0" fillId="0" borderId="0" xfId="34" applyFont="1">
      <alignment vertical="center"/>
      <protection/>
    </xf>
    <xf numFmtId="0" fontId="5" fillId="0" borderId="0" xfId="34" applyFont="1">
      <alignment vertical="center"/>
      <protection/>
    </xf>
    <xf numFmtId="0" fontId="0" fillId="0" borderId="0" xfId="34">
      <alignment vertical="center"/>
      <protection/>
    </xf>
    <xf numFmtId="0" fontId="0" fillId="0" borderId="0" xfId="34" applyAlignment="1">
      <alignment horizontal="right"/>
      <protection/>
    </xf>
    <xf numFmtId="0" fontId="2" fillId="0" borderId="0" xfId="34" applyFont="1" quotePrefix="1">
      <alignment vertical="center"/>
      <protection/>
    </xf>
    <xf numFmtId="0" fontId="4" fillId="0" borderId="0" xfId="34" applyFont="1">
      <alignment vertical="center"/>
      <protection/>
    </xf>
    <xf numFmtId="3" fontId="4" fillId="0" borderId="0" xfId="34" applyNumberFormat="1" applyFont="1">
      <alignment vertical="center"/>
      <protection/>
    </xf>
    <xf numFmtId="4" fontId="4" fillId="0" borderId="0" xfId="34" applyNumberFormat="1" applyFont="1">
      <alignment vertical="center"/>
      <protection/>
    </xf>
    <xf numFmtId="0" fontId="2" fillId="0" borderId="10" xfId="34" applyFont="1" applyBorder="1">
      <alignment vertical="center"/>
      <protection/>
    </xf>
    <xf numFmtId="3" fontId="2" fillId="0" borderId="11" xfId="34" applyNumberFormat="1" applyFont="1" applyBorder="1" applyAlignment="1">
      <alignment horizontal="centerContinuous"/>
      <protection/>
    </xf>
    <xf numFmtId="4" fontId="2" fillId="0" borderId="12" xfId="34" applyNumberFormat="1" applyFont="1" applyBorder="1" applyAlignment="1">
      <alignment horizontal="centerContinuous"/>
      <protection/>
    </xf>
    <xf numFmtId="3" fontId="2" fillId="0" borderId="13" xfId="34" applyNumberFormat="1" applyFont="1" applyBorder="1" applyAlignment="1">
      <alignment horizontal="centerContinuous"/>
      <protection/>
    </xf>
    <xf numFmtId="0" fontId="2" fillId="0" borderId="14" xfId="34" applyFont="1" applyBorder="1" applyAlignment="1">
      <alignment horizontal="centerContinuous"/>
      <protection/>
    </xf>
    <xf numFmtId="0" fontId="2" fillId="0" borderId="15" xfId="34" applyFont="1" applyBorder="1">
      <alignment vertical="center"/>
      <protection/>
    </xf>
    <xf numFmtId="3" fontId="2" fillId="0" borderId="0" xfId="34" applyNumberFormat="1" applyFont="1" applyBorder="1" applyAlignment="1">
      <alignment horizontal="right"/>
      <protection/>
    </xf>
    <xf numFmtId="4" fontId="2" fillId="0" borderId="16" xfId="34" applyNumberFormat="1" applyFont="1" applyBorder="1" applyAlignment="1">
      <alignment horizontal="centerContinuous"/>
      <protection/>
    </xf>
    <xf numFmtId="0" fontId="2" fillId="0" borderId="17" xfId="34" applyFont="1" applyBorder="1" applyAlignment="1">
      <alignment horizontal="centerContinuous"/>
      <protection/>
    </xf>
    <xf numFmtId="0" fontId="2" fillId="0" borderId="18" xfId="34" applyFont="1" applyBorder="1" applyAlignment="1">
      <alignment horizontal="centerContinuous"/>
      <protection/>
    </xf>
    <xf numFmtId="3" fontId="2" fillId="0" borderId="19" xfId="34" applyNumberFormat="1" applyFont="1" applyBorder="1" applyAlignment="1">
      <alignment horizontal="right"/>
      <protection/>
    </xf>
    <xf numFmtId="4" fontId="2" fillId="0" borderId="20" xfId="34" applyNumberFormat="1" applyFont="1" applyBorder="1" applyAlignment="1">
      <alignment horizontal="centerContinuous"/>
      <protection/>
    </xf>
    <xf numFmtId="0" fontId="2" fillId="0" borderId="21" xfId="34" applyFont="1" applyBorder="1" applyAlignment="1">
      <alignment horizontal="centerContinuous"/>
      <protection/>
    </xf>
    <xf numFmtId="0" fontId="0" fillId="0" borderId="0" xfId="34" applyFont="1" applyAlignment="1">
      <alignment horizontal="right"/>
      <protection/>
    </xf>
    <xf numFmtId="0" fontId="2" fillId="0" borderId="22" xfId="34" applyFont="1" applyBorder="1">
      <alignment vertical="center"/>
      <protection/>
    </xf>
    <xf numFmtId="3" fontId="2" fillId="0" borderId="23" xfId="34" applyNumberFormat="1" applyFont="1" applyBorder="1">
      <alignment vertical="center"/>
      <protection/>
    </xf>
    <xf numFmtId="4" fontId="2" fillId="0" borderId="24" xfId="34" applyNumberFormat="1" applyFont="1" applyBorder="1">
      <alignment vertical="center"/>
      <protection/>
    </xf>
    <xf numFmtId="4" fontId="2" fillId="0" borderId="25" xfId="34" applyNumberFormat="1" applyFont="1" applyBorder="1">
      <alignment vertical="center"/>
      <protection/>
    </xf>
    <xf numFmtId="0" fontId="2" fillId="0" borderId="26" xfId="34" applyFont="1" applyBorder="1">
      <alignment vertical="center"/>
      <protection/>
    </xf>
    <xf numFmtId="0" fontId="6" fillId="0" borderId="0" xfId="34" applyFont="1" applyAlignment="1">
      <alignment horizontal="right"/>
      <protection/>
    </xf>
    <xf numFmtId="0" fontId="7" fillId="0" borderId="26" xfId="34" applyFont="1" applyBorder="1">
      <alignment vertical="center"/>
      <protection/>
    </xf>
    <xf numFmtId="3" fontId="7" fillId="0" borderId="23" xfId="34" applyNumberFormat="1" applyFont="1" applyBorder="1">
      <alignment vertical="center"/>
      <protection/>
    </xf>
    <xf numFmtId="4" fontId="7" fillId="0" borderId="24" xfId="34" applyNumberFormat="1" applyFont="1" applyBorder="1">
      <alignment vertical="center"/>
      <protection/>
    </xf>
    <xf numFmtId="4" fontId="7" fillId="0" borderId="25" xfId="34" applyNumberFormat="1" applyFont="1" applyBorder="1">
      <alignment vertical="center"/>
      <protection/>
    </xf>
    <xf numFmtId="3" fontId="2" fillId="0" borderId="0" xfId="34" applyNumberFormat="1" applyFont="1" applyBorder="1">
      <alignment vertical="center"/>
      <protection/>
    </xf>
    <xf numFmtId="0" fontId="2" fillId="0" borderId="27" xfId="34" applyFont="1" applyBorder="1">
      <alignment vertical="center"/>
      <protection/>
    </xf>
    <xf numFmtId="3" fontId="2" fillId="0" borderId="28" xfId="34" applyNumberFormat="1" applyFont="1" applyBorder="1">
      <alignment vertical="center"/>
      <protection/>
    </xf>
    <xf numFmtId="4" fontId="2" fillId="0" borderId="29" xfId="34" applyNumberFormat="1" applyFont="1" applyBorder="1">
      <alignment vertical="center"/>
      <protection/>
    </xf>
    <xf numFmtId="4" fontId="2" fillId="0" borderId="30" xfId="34" applyNumberFormat="1" applyFont="1" applyBorder="1">
      <alignment vertical="center"/>
      <protection/>
    </xf>
    <xf numFmtId="0" fontId="2" fillId="0" borderId="0" xfId="34" applyFont="1" applyBorder="1">
      <alignment vertical="center"/>
      <protection/>
    </xf>
    <xf numFmtId="4" fontId="2" fillId="0" borderId="0" xfId="34" applyNumberFormat="1" applyFont="1" applyBorder="1">
      <alignment vertical="center"/>
      <protection/>
    </xf>
    <xf numFmtId="0" fontId="2" fillId="0" borderId="0" xfId="34" applyFont="1" applyBorder="1" applyAlignment="1">
      <alignment/>
      <protection/>
    </xf>
    <xf numFmtId="3" fontId="2" fillId="0" borderId="0" xfId="34" applyNumberFormat="1" applyFont="1" applyBorder="1" applyAlignment="1">
      <alignment/>
      <protection/>
    </xf>
    <xf numFmtId="4" fontId="2" fillId="0" borderId="0" xfId="34" applyNumberFormat="1" applyFont="1" applyBorder="1" applyAlignment="1">
      <alignment/>
      <protection/>
    </xf>
    <xf numFmtId="3" fontId="2" fillId="0" borderId="23" xfId="34" applyNumberFormat="1" applyFont="1" applyFill="1" applyBorder="1">
      <alignment vertical="center"/>
      <protection/>
    </xf>
    <xf numFmtId="4" fontId="2" fillId="0" borderId="24" xfId="34" applyNumberFormat="1" applyFont="1" applyFill="1" applyBorder="1">
      <alignment vertical="center"/>
      <protection/>
    </xf>
    <xf numFmtId="184" fontId="2" fillId="0" borderId="0" xfId="34" applyNumberFormat="1" applyFont="1" applyBorder="1">
      <alignment vertical="center"/>
      <protection/>
    </xf>
    <xf numFmtId="1" fontId="2" fillId="0" borderId="0" xfId="34" applyNumberFormat="1" applyFont="1">
      <alignment vertical="center"/>
      <protection/>
    </xf>
    <xf numFmtId="187" fontId="47" fillId="0" borderId="0" xfId="36" applyNumberFormat="1" applyFont="1" applyAlignment="1">
      <alignment vertical="center"/>
    </xf>
    <xf numFmtId="0" fontId="2" fillId="0" borderId="0" xfId="34" applyFont="1" applyFill="1">
      <alignment vertical="center"/>
      <protection/>
    </xf>
    <xf numFmtId="0" fontId="4" fillId="0" borderId="0" xfId="34" applyFont="1" applyFill="1">
      <alignment vertical="center"/>
      <protection/>
    </xf>
    <xf numFmtId="0" fontId="8" fillId="0" borderId="10" xfId="34" applyFont="1" applyFill="1" applyBorder="1">
      <alignment vertical="center"/>
      <protection/>
    </xf>
    <xf numFmtId="0" fontId="8" fillId="0" borderId="11" xfId="34" applyFont="1" applyFill="1" applyBorder="1" applyAlignment="1">
      <alignment horizontal="centerContinuous"/>
      <protection/>
    </xf>
    <xf numFmtId="0" fontId="8" fillId="0" borderId="13" xfId="34" applyFont="1" applyFill="1" applyBorder="1" applyAlignment="1">
      <alignment horizontal="centerContinuous"/>
      <protection/>
    </xf>
    <xf numFmtId="0" fontId="8" fillId="0" borderId="12" xfId="34" applyFont="1" applyFill="1" applyBorder="1" applyAlignment="1">
      <alignment horizontal="centerContinuous"/>
      <protection/>
    </xf>
    <xf numFmtId="3" fontId="8" fillId="0" borderId="31" xfId="34" applyNumberFormat="1" applyFont="1" applyFill="1" applyBorder="1" applyAlignment="1">
      <alignment horizontal="centerContinuous"/>
      <protection/>
    </xf>
    <xf numFmtId="3" fontId="8" fillId="0" borderId="14" xfId="34" applyNumberFormat="1" applyFont="1" applyFill="1" applyBorder="1" applyAlignment="1">
      <alignment horizontal="centerContinuous"/>
      <protection/>
    </xf>
    <xf numFmtId="0" fontId="8" fillId="0" borderId="15" xfId="34" applyFont="1" applyFill="1" applyBorder="1">
      <alignment vertical="center"/>
      <protection/>
    </xf>
    <xf numFmtId="0" fontId="8" fillId="0" borderId="0" xfId="34" applyFont="1" applyFill="1" applyBorder="1" applyAlignment="1">
      <alignment horizontal="right"/>
      <protection/>
    </xf>
    <xf numFmtId="0" fontId="8" fillId="0" borderId="16" xfId="34" applyFont="1" applyFill="1" applyBorder="1" applyAlignment="1">
      <alignment horizontal="centerContinuous"/>
      <protection/>
    </xf>
    <xf numFmtId="0" fontId="8" fillId="0" borderId="32" xfId="34" applyFont="1" applyFill="1" applyBorder="1" applyAlignment="1">
      <alignment horizontal="centerContinuous"/>
      <protection/>
    </xf>
    <xf numFmtId="0" fontId="8" fillId="0" borderId="33" xfId="34" applyFont="1" applyFill="1" applyBorder="1" applyAlignment="1">
      <alignment horizontal="right"/>
      <protection/>
    </xf>
    <xf numFmtId="4" fontId="8" fillId="0" borderId="17" xfId="34" applyNumberFormat="1" applyFont="1" applyFill="1" applyBorder="1" applyAlignment="1">
      <alignment horizontal="centerContinuous"/>
      <protection/>
    </xf>
    <xf numFmtId="0" fontId="8" fillId="0" borderId="18" xfId="34" applyFont="1" applyFill="1" applyBorder="1" applyAlignment="1">
      <alignment horizontal="centerContinuous"/>
      <protection/>
    </xf>
    <xf numFmtId="0" fontId="8" fillId="0" borderId="19" xfId="34" applyFont="1" applyFill="1" applyBorder="1" applyAlignment="1">
      <alignment horizontal="right"/>
      <protection/>
    </xf>
    <xf numFmtId="0" fontId="8" fillId="0" borderId="20" xfId="34" applyFont="1" applyFill="1" applyBorder="1" applyAlignment="1">
      <alignment horizontal="centerContinuous"/>
      <protection/>
    </xf>
    <xf numFmtId="0" fontId="8" fillId="0" borderId="34" xfId="34" applyFont="1" applyFill="1" applyBorder="1" applyAlignment="1">
      <alignment horizontal="centerContinuous"/>
      <protection/>
    </xf>
    <xf numFmtId="0" fontId="8" fillId="0" borderId="35" xfId="34" applyFont="1" applyFill="1" applyBorder="1" applyAlignment="1">
      <alignment horizontal="right"/>
      <protection/>
    </xf>
    <xf numFmtId="4" fontId="8" fillId="0" borderId="21" xfId="34" applyNumberFormat="1" applyFont="1" applyFill="1" applyBorder="1" applyAlignment="1">
      <alignment horizontal="centerContinuous"/>
      <protection/>
    </xf>
    <xf numFmtId="0" fontId="8" fillId="0" borderId="22" xfId="34" applyFont="1" applyFill="1" applyBorder="1">
      <alignment vertical="center"/>
      <protection/>
    </xf>
    <xf numFmtId="188" fontId="8" fillId="0" borderId="23" xfId="34" applyNumberFormat="1" applyFont="1" applyFill="1" applyBorder="1">
      <alignment vertical="center"/>
      <protection/>
    </xf>
    <xf numFmtId="4" fontId="8" fillId="0" borderId="24" xfId="34" applyNumberFormat="1" applyFont="1" applyFill="1" applyBorder="1">
      <alignment vertical="center"/>
      <protection/>
    </xf>
    <xf numFmtId="4" fontId="8" fillId="0" borderId="36" xfId="34" applyNumberFormat="1" applyFont="1" applyFill="1" applyBorder="1">
      <alignment vertical="center"/>
      <protection/>
    </xf>
    <xf numFmtId="189" fontId="8" fillId="0" borderId="37" xfId="34" applyNumberFormat="1" applyFont="1" applyFill="1" applyBorder="1">
      <alignment vertical="center"/>
      <protection/>
    </xf>
    <xf numFmtId="4" fontId="8" fillId="0" borderId="25" xfId="34" applyNumberFormat="1" applyFont="1" applyFill="1" applyBorder="1">
      <alignment vertical="center"/>
      <protection/>
    </xf>
    <xf numFmtId="0" fontId="8" fillId="0" borderId="26" xfId="34" applyFont="1" applyFill="1" applyBorder="1">
      <alignment vertical="center"/>
      <protection/>
    </xf>
    <xf numFmtId="0" fontId="8" fillId="0" borderId="38" xfId="34" applyFont="1" applyFill="1" applyBorder="1">
      <alignment vertical="center"/>
      <protection/>
    </xf>
    <xf numFmtId="188" fontId="8" fillId="0" borderId="39" xfId="34" applyNumberFormat="1" applyFont="1" applyFill="1" applyBorder="1" applyAlignment="1">
      <alignment horizontal="right"/>
      <protection/>
    </xf>
    <xf numFmtId="4" fontId="8" fillId="0" borderId="40" xfId="34" applyNumberFormat="1" applyFont="1" applyFill="1" applyBorder="1">
      <alignment vertical="center"/>
      <protection/>
    </xf>
    <xf numFmtId="188" fontId="8" fillId="0" borderId="39" xfId="34" applyNumberFormat="1" applyFont="1" applyFill="1" applyBorder="1">
      <alignment vertical="center"/>
      <protection/>
    </xf>
    <xf numFmtId="4" fontId="8" fillId="0" borderId="39" xfId="34" applyNumberFormat="1" applyFont="1" applyFill="1" applyBorder="1">
      <alignment vertical="center"/>
      <protection/>
    </xf>
    <xf numFmtId="0" fontId="8" fillId="0" borderId="18" xfId="34" applyFont="1" applyFill="1" applyBorder="1">
      <alignment vertical="center"/>
      <protection/>
    </xf>
    <xf numFmtId="188" fontId="8" fillId="0" borderId="19" xfId="34" applyNumberFormat="1" applyFont="1" applyFill="1" applyBorder="1">
      <alignment vertical="center"/>
      <protection/>
    </xf>
    <xf numFmtId="4" fontId="8" fillId="0" borderId="20" xfId="34" applyNumberFormat="1" applyFont="1" applyFill="1" applyBorder="1">
      <alignment vertical="center"/>
      <protection/>
    </xf>
    <xf numFmtId="4" fontId="8" fillId="0" borderId="34" xfId="34" applyNumberFormat="1" applyFont="1" applyFill="1" applyBorder="1">
      <alignment vertical="center"/>
      <protection/>
    </xf>
    <xf numFmtId="189" fontId="8" fillId="0" borderId="41" xfId="34" applyNumberFormat="1" applyFont="1" applyFill="1" applyBorder="1">
      <alignment vertical="center"/>
      <protection/>
    </xf>
    <xf numFmtId="4" fontId="8" fillId="0" borderId="30" xfId="34" applyNumberFormat="1" applyFont="1" applyFill="1" applyBorder="1">
      <alignment vertical="center"/>
      <protection/>
    </xf>
    <xf numFmtId="188" fontId="8" fillId="0" borderId="0" xfId="34" applyNumberFormat="1" applyFont="1" applyFill="1" applyBorder="1">
      <alignment vertical="center"/>
      <protection/>
    </xf>
    <xf numFmtId="189" fontId="8" fillId="0" borderId="0" xfId="34" applyNumberFormat="1" applyFont="1" applyFill="1" applyBorder="1">
      <alignment vertical="center"/>
      <protection/>
    </xf>
    <xf numFmtId="0" fontId="9" fillId="0" borderId="0" xfId="34" applyFont="1" applyFill="1" applyBorder="1">
      <alignment vertical="center"/>
      <protection/>
    </xf>
    <xf numFmtId="188" fontId="9" fillId="0" borderId="0" xfId="34" applyNumberFormat="1" applyFont="1" applyFill="1" applyBorder="1">
      <alignment vertical="center"/>
      <protection/>
    </xf>
    <xf numFmtId="189" fontId="9" fillId="0" borderId="0" xfId="34" applyNumberFormat="1" applyFont="1" applyFill="1" applyBorder="1">
      <alignment vertical="center"/>
      <protection/>
    </xf>
    <xf numFmtId="188" fontId="8" fillId="0" borderId="37" xfId="34" applyNumberFormat="1" applyFont="1" applyFill="1" applyBorder="1">
      <alignment vertical="center"/>
      <protection/>
    </xf>
    <xf numFmtId="0" fontId="2" fillId="0" borderId="0" xfId="0" applyFont="1" applyFill="1" applyBorder="1" applyAlignment="1">
      <alignment/>
    </xf>
    <xf numFmtId="0" fontId="2" fillId="0" borderId="11" xfId="34" applyFont="1" applyBorder="1" applyAlignment="1">
      <alignment horizontal="centerContinuous"/>
      <protection/>
    </xf>
    <xf numFmtId="0" fontId="2" fillId="0" borderId="13" xfId="34" applyFont="1" applyBorder="1" applyAlignment="1">
      <alignment horizontal="centerContinuous"/>
      <protection/>
    </xf>
    <xf numFmtId="0" fontId="2" fillId="0" borderId="12" xfId="34" applyFont="1" applyBorder="1" applyAlignment="1">
      <alignment horizontal="centerContinuous"/>
      <protection/>
    </xf>
    <xf numFmtId="3" fontId="2" fillId="0" borderId="14" xfId="34" applyNumberFormat="1" applyFont="1" applyBorder="1" applyAlignment="1">
      <alignment horizontal="centerContinuous"/>
      <protection/>
    </xf>
    <xf numFmtId="0" fontId="2" fillId="0" borderId="0" xfId="34" applyFont="1" applyBorder="1" applyAlignment="1">
      <alignment horizontal="right"/>
      <protection/>
    </xf>
    <xf numFmtId="0" fontId="2" fillId="0" borderId="16" xfId="34" applyFont="1" applyBorder="1" applyAlignment="1">
      <alignment horizontal="centerContinuous"/>
      <protection/>
    </xf>
    <xf numFmtId="4" fontId="2" fillId="0" borderId="17" xfId="34" applyNumberFormat="1" applyFont="1" applyBorder="1" applyAlignment="1">
      <alignment horizontal="centerContinuous"/>
      <protection/>
    </xf>
    <xf numFmtId="0" fontId="2" fillId="0" borderId="19" xfId="34" applyFont="1" applyBorder="1" applyAlignment="1">
      <alignment horizontal="right"/>
      <protection/>
    </xf>
    <xf numFmtId="0" fontId="2" fillId="0" borderId="20" xfId="34" applyFont="1" applyBorder="1" applyAlignment="1">
      <alignment horizontal="centerContinuous"/>
      <protection/>
    </xf>
    <xf numFmtId="4" fontId="2" fillId="0" borderId="21" xfId="34" applyNumberFormat="1" applyFont="1" applyBorder="1" applyAlignment="1">
      <alignment horizontal="centerContinuous"/>
      <protection/>
    </xf>
    <xf numFmtId="188" fontId="2" fillId="0" borderId="0" xfId="34" applyNumberFormat="1" applyFont="1" applyBorder="1">
      <alignment vertical="center"/>
      <protection/>
    </xf>
    <xf numFmtId="189" fontId="2" fillId="0" borderId="0" xfId="34" applyNumberFormat="1" applyFont="1" applyBorder="1">
      <alignment vertical="center"/>
      <protection/>
    </xf>
    <xf numFmtId="0" fontId="4" fillId="0" borderId="0" xfId="33" applyFont="1">
      <alignment vertical="center"/>
      <protection/>
    </xf>
    <xf numFmtId="0" fontId="2" fillId="0" borderId="0" xfId="33" applyFont="1">
      <alignment vertical="center"/>
      <protection/>
    </xf>
    <xf numFmtId="1" fontId="2" fillId="0" borderId="0" xfId="33" applyNumberFormat="1" applyFont="1">
      <alignment vertical="center"/>
      <protection/>
    </xf>
    <xf numFmtId="0" fontId="2" fillId="0" borderId="0" xfId="33" applyFont="1" applyAlignment="1">
      <alignment horizontal="right"/>
      <protection/>
    </xf>
    <xf numFmtId="0" fontId="2" fillId="0" borderId="0" xfId="33" applyFont="1" applyAlignment="1">
      <alignment horizontal="right" vertical="center"/>
      <protection/>
    </xf>
    <xf numFmtId="1" fontId="2" fillId="0" borderId="0" xfId="33" applyNumberFormat="1" applyFont="1" applyAlignment="1">
      <alignment horizontal="right" vertical="center"/>
      <protection/>
    </xf>
    <xf numFmtId="1" fontId="2" fillId="0" borderId="0" xfId="33" applyNumberFormat="1" applyFont="1" applyAlignment="1">
      <alignment horizontal="right"/>
      <protection/>
    </xf>
    <xf numFmtId="14" fontId="47" fillId="0" borderId="0" xfId="0" applyNumberFormat="1" applyFont="1" applyAlignment="1">
      <alignment vertical="center"/>
    </xf>
    <xf numFmtId="1" fontId="47" fillId="0" borderId="0" xfId="0" applyNumberFormat="1" applyFont="1" applyAlignment="1">
      <alignment vertical="center"/>
    </xf>
    <xf numFmtId="14" fontId="2" fillId="0" borderId="0" xfId="0" applyNumberFormat="1" applyFont="1" applyAlignment="1">
      <alignment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0" fontId="2" fillId="0" borderId="0" xfId="34" applyFont="1" applyFill="1" applyBorder="1" applyAlignment="1">
      <alignment/>
      <protection/>
    </xf>
    <xf numFmtId="0" fontId="2" fillId="0" borderId="0" xfId="0" applyFont="1" applyFill="1" applyAlignment="1">
      <alignment vertical="center"/>
    </xf>
    <xf numFmtId="1" fontId="0" fillId="0" borderId="0" xfId="0" applyNumberFormat="1" applyAlignment="1">
      <alignment/>
    </xf>
    <xf numFmtId="0" fontId="8" fillId="0" borderId="0" xfId="34" applyFont="1" applyFill="1" applyBorder="1">
      <alignment vertical="center"/>
      <protection/>
    </xf>
    <xf numFmtId="4" fontId="8" fillId="0" borderId="0" xfId="34" applyNumberFormat="1" applyFont="1" applyFill="1" applyBorder="1">
      <alignment vertical="center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MT6-8_201201" xfId="34"/>
    <cellStyle name="Comma" xfId="35"/>
    <cellStyle name="千分位 2" xfId="36"/>
    <cellStyle name="千分位 3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Local%20Settings\Temporary%20Internet%20Files\Content.IE5\4HQN0LQZ\2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T6-8_201601-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2"/>
      <sheetName val="Res2"/>
      <sheetName val="Area"/>
      <sheetName val="Res2P(old)"/>
      <sheetName val="Res2PFull"/>
      <sheetName val="Res2Public"/>
      <sheetName val="&gt;20m"/>
      <sheetName val="08Res2PDist(HK)"/>
      <sheetName val="08Res2PDist(KL)"/>
      <sheetName val="08Res2PDist(NT)"/>
      <sheetName val="0706Res2PDist"/>
      <sheetName val="08Res2PCon"/>
      <sheetName val="YearCon"/>
      <sheetName val="07Res2PCon"/>
      <sheetName val="06Res2PCon"/>
      <sheetName val="05Res2PCon"/>
      <sheetName val="04Res2PCon"/>
      <sheetName val="03Res2PCon"/>
      <sheetName val="02Res2PCon"/>
      <sheetName val="01Res2PCon"/>
      <sheetName val="00Res2PCon"/>
      <sheetName val="99Res2PCon"/>
      <sheetName val="98Res2pCon"/>
      <sheetName val="97Res2pCon"/>
      <sheetName val="96Res2PCon"/>
      <sheetName val="95Res2pCon"/>
      <sheetName val="Off2"/>
      <sheetName val="Shop2"/>
      <sheetName val="Ind2"/>
      <sheetName val="Car2"/>
      <sheetName val="Car2R"/>
      <sheetName val="Car2R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ary"/>
      <sheetName val="Secondary"/>
      <sheetName val="SecondaryHK"/>
      <sheetName val="SecondaryKL"/>
      <sheetName val="SecondaryNT"/>
      <sheetName val="&gt;20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zoomScale="90" zoomScaleNormal="90" zoomScalePageLayoutView="0" workbookViewId="0" topLeftCell="A1">
      <selection activeCell="A1" sqref="A1"/>
    </sheetView>
  </sheetViews>
  <sheetFormatPr defaultColWidth="9.00390625" defaultRowHeight="16.5"/>
  <cols>
    <col min="1" max="1" width="5.375" style="0" customWidth="1"/>
    <col min="2" max="2" width="17.875" style="0" customWidth="1"/>
    <col min="3" max="3" width="12.75390625" style="0" bestFit="1" customWidth="1"/>
    <col min="4" max="4" width="13.375" style="0" bestFit="1" customWidth="1"/>
    <col min="5" max="5" width="12.75390625" style="0" bestFit="1" customWidth="1"/>
    <col min="6" max="6" width="13.375" style="0" bestFit="1" customWidth="1"/>
    <col min="7" max="7" width="12.75390625" style="0" bestFit="1" customWidth="1"/>
    <col min="8" max="8" width="13.375" style="0" bestFit="1" customWidth="1"/>
    <col min="9" max="9" width="12.375" style="0" customWidth="1"/>
    <col min="10" max="10" width="13.375" style="0" bestFit="1" customWidth="1"/>
  </cols>
  <sheetData>
    <row r="1" spans="2:8" s="1" customFormat="1" ht="15">
      <c r="B1" s="2" t="s">
        <v>150</v>
      </c>
      <c r="C1" s="3"/>
      <c r="D1" s="4"/>
      <c r="E1" s="3"/>
      <c r="F1" s="4"/>
      <c r="G1" s="3"/>
      <c r="H1" s="4"/>
    </row>
    <row r="2" spans="1:8" s="1" customFormat="1" ht="15">
      <c r="A2" s="2"/>
      <c r="B2" s="4"/>
      <c r="C2" s="3"/>
      <c r="D2" s="4"/>
      <c r="E2" s="3"/>
      <c r="F2" s="4"/>
      <c r="G2" s="3"/>
      <c r="H2" s="4"/>
    </row>
    <row r="3" spans="1:2" s="7" customFormat="1" ht="16.5">
      <c r="A3" s="5"/>
      <c r="B3" s="6" t="s">
        <v>0</v>
      </c>
    </row>
    <row r="4" spans="1:2" s="7" customFormat="1" ht="16.5">
      <c r="A4" s="5"/>
      <c r="B4" s="8"/>
    </row>
    <row r="5" spans="1:10" ht="16.5">
      <c r="A5" s="5"/>
      <c r="B5" s="9" t="s">
        <v>156</v>
      </c>
      <c r="C5" s="4"/>
      <c r="D5" s="3"/>
      <c r="E5" s="4"/>
      <c r="F5" s="3"/>
      <c r="G5" s="4"/>
      <c r="H5" s="3"/>
      <c r="I5" s="4"/>
      <c r="J5" s="1"/>
    </row>
    <row r="6" spans="1:10" ht="16.5">
      <c r="A6" s="5"/>
      <c r="B6" s="1"/>
      <c r="C6" s="4"/>
      <c r="D6" s="3"/>
      <c r="E6" s="4"/>
      <c r="F6" s="3"/>
      <c r="G6" s="4"/>
      <c r="H6" s="3"/>
      <c r="I6" s="4"/>
      <c r="J6" s="1"/>
    </row>
    <row r="7" spans="1:10" ht="17.25" thickBot="1">
      <c r="A7" s="5"/>
      <c r="B7" s="10" t="s">
        <v>157</v>
      </c>
      <c r="C7" s="11"/>
      <c r="D7" s="12"/>
      <c r="E7" s="11"/>
      <c r="F7" s="12"/>
      <c r="G7" s="11"/>
      <c r="H7" s="12"/>
      <c r="I7" s="11"/>
      <c r="J7" s="10"/>
    </row>
    <row r="8" spans="1:10" ht="16.5">
      <c r="A8" s="5"/>
      <c r="B8" s="13"/>
      <c r="C8" s="14" t="s">
        <v>1</v>
      </c>
      <c r="D8" s="15"/>
      <c r="E8" s="14" t="s">
        <v>2</v>
      </c>
      <c r="F8" s="15"/>
      <c r="G8" s="14" t="s">
        <v>3</v>
      </c>
      <c r="H8" s="15"/>
      <c r="I8" s="16" t="s">
        <v>158</v>
      </c>
      <c r="J8" s="17"/>
    </row>
    <row r="9" spans="1:10" ht="16.5">
      <c r="A9" s="5"/>
      <c r="B9" s="18"/>
      <c r="C9" s="19" t="s">
        <v>4</v>
      </c>
      <c r="D9" s="20" t="s">
        <v>5</v>
      </c>
      <c r="E9" s="19" t="s">
        <v>4</v>
      </c>
      <c r="F9" s="20" t="s">
        <v>5</v>
      </c>
      <c r="G9" s="19" t="s">
        <v>4</v>
      </c>
      <c r="H9" s="20" t="s">
        <v>5</v>
      </c>
      <c r="I9" s="19" t="s">
        <v>4</v>
      </c>
      <c r="J9" s="21" t="s">
        <v>5</v>
      </c>
    </row>
    <row r="10" spans="1:10" ht="17.25" thickBot="1">
      <c r="A10" s="5"/>
      <c r="B10" s="22" t="s">
        <v>6</v>
      </c>
      <c r="C10" s="23" t="s">
        <v>7</v>
      </c>
      <c r="D10" s="24" t="s">
        <v>113</v>
      </c>
      <c r="E10" s="23" t="s">
        <v>7</v>
      </c>
      <c r="F10" s="24" t="s">
        <v>113</v>
      </c>
      <c r="G10" s="23" t="s">
        <v>7</v>
      </c>
      <c r="H10" s="24" t="s">
        <v>113</v>
      </c>
      <c r="I10" s="23" t="s">
        <v>7</v>
      </c>
      <c r="J10" s="25" t="s">
        <v>113</v>
      </c>
    </row>
    <row r="11" spans="1:10" ht="16.5">
      <c r="A11" s="26">
        <v>1</v>
      </c>
      <c r="B11" s="27" t="s">
        <v>114</v>
      </c>
      <c r="C11" s="28">
        <v>0</v>
      </c>
      <c r="D11" s="29">
        <v>0</v>
      </c>
      <c r="E11" s="28">
        <v>0</v>
      </c>
      <c r="F11" s="29">
        <v>0</v>
      </c>
      <c r="G11" s="28">
        <v>0</v>
      </c>
      <c r="H11" s="29">
        <v>0</v>
      </c>
      <c r="I11" s="28">
        <f aca="true" t="shared" si="0" ref="I11:J25">SUM(C11,E11,G11)</f>
        <v>0</v>
      </c>
      <c r="J11" s="30">
        <f t="shared" si="0"/>
        <v>0</v>
      </c>
    </row>
    <row r="12" spans="1:10" ht="16.5">
      <c r="A12" s="26">
        <v>2</v>
      </c>
      <c r="B12" s="31" t="s">
        <v>273</v>
      </c>
      <c r="C12" s="28">
        <v>0</v>
      </c>
      <c r="D12" s="29">
        <v>0</v>
      </c>
      <c r="E12" s="28">
        <v>0</v>
      </c>
      <c r="F12" s="29">
        <v>0</v>
      </c>
      <c r="G12" s="28">
        <v>1</v>
      </c>
      <c r="H12" s="29">
        <v>1.95</v>
      </c>
      <c r="I12" s="28">
        <f t="shared" si="0"/>
        <v>1</v>
      </c>
      <c r="J12" s="30">
        <f t="shared" si="0"/>
        <v>1.95</v>
      </c>
    </row>
    <row r="13" spans="1:10" ht="16.5">
      <c r="A13" s="26">
        <v>3</v>
      </c>
      <c r="B13" s="31" t="s">
        <v>274</v>
      </c>
      <c r="C13" s="28">
        <v>0</v>
      </c>
      <c r="D13" s="29">
        <v>0</v>
      </c>
      <c r="E13" s="28">
        <v>5</v>
      </c>
      <c r="F13" s="29">
        <v>14.5464</v>
      </c>
      <c r="G13" s="28">
        <v>8</v>
      </c>
      <c r="H13" s="29">
        <v>22.4985</v>
      </c>
      <c r="I13" s="28">
        <f t="shared" si="0"/>
        <v>13</v>
      </c>
      <c r="J13" s="30">
        <f t="shared" si="0"/>
        <v>37.0449</v>
      </c>
    </row>
    <row r="14" spans="1:10" ht="16.5">
      <c r="A14" s="26">
        <v>4</v>
      </c>
      <c r="B14" s="31" t="s">
        <v>8</v>
      </c>
      <c r="C14" s="28">
        <v>0</v>
      </c>
      <c r="D14" s="29">
        <v>0</v>
      </c>
      <c r="E14" s="28">
        <v>20</v>
      </c>
      <c r="F14" s="29">
        <v>72.3197</v>
      </c>
      <c r="G14" s="28">
        <v>71</v>
      </c>
      <c r="H14" s="29">
        <v>299.27689</v>
      </c>
      <c r="I14" s="28">
        <f t="shared" si="0"/>
        <v>91</v>
      </c>
      <c r="J14" s="30">
        <f t="shared" si="0"/>
        <v>371.59659</v>
      </c>
    </row>
    <row r="15" spans="1:10" ht="16.5">
      <c r="A15" s="26">
        <v>5</v>
      </c>
      <c r="B15" s="31" t="s">
        <v>275</v>
      </c>
      <c r="C15" s="28">
        <v>2</v>
      </c>
      <c r="D15" s="29">
        <v>13.20144</v>
      </c>
      <c r="E15" s="28">
        <v>28</v>
      </c>
      <c r="F15" s="29">
        <v>162.5886</v>
      </c>
      <c r="G15" s="28">
        <v>220</v>
      </c>
      <c r="H15" s="29">
        <v>1353.75318</v>
      </c>
      <c r="I15" s="28">
        <f t="shared" si="0"/>
        <v>250</v>
      </c>
      <c r="J15" s="30">
        <f t="shared" si="0"/>
        <v>1529.54322</v>
      </c>
    </row>
    <row r="16" spans="1:10" ht="16.5">
      <c r="A16" s="32" t="s">
        <v>276</v>
      </c>
      <c r="B16" s="33" t="s">
        <v>277</v>
      </c>
      <c r="C16" s="34">
        <v>2</v>
      </c>
      <c r="D16" s="35">
        <v>14.3792</v>
      </c>
      <c r="E16" s="34">
        <v>43</v>
      </c>
      <c r="F16" s="35">
        <v>327.268</v>
      </c>
      <c r="G16" s="34">
        <v>116</v>
      </c>
      <c r="H16" s="35">
        <v>867.2367</v>
      </c>
      <c r="I16" s="34">
        <f t="shared" si="0"/>
        <v>161</v>
      </c>
      <c r="J16" s="36">
        <f t="shared" si="0"/>
        <v>1208.8839</v>
      </c>
    </row>
    <row r="17" spans="1:10" ht="16.5">
      <c r="A17" s="32" t="s">
        <v>278</v>
      </c>
      <c r="B17" s="33" t="s">
        <v>279</v>
      </c>
      <c r="C17" s="34">
        <v>3</v>
      </c>
      <c r="D17" s="35">
        <v>25.79844</v>
      </c>
      <c r="E17" s="34">
        <v>273</v>
      </c>
      <c r="F17" s="35">
        <v>2516.6808</v>
      </c>
      <c r="G17" s="34">
        <v>120</v>
      </c>
      <c r="H17" s="35">
        <v>1064.03192</v>
      </c>
      <c r="I17" s="34">
        <f t="shared" si="0"/>
        <v>396</v>
      </c>
      <c r="J17" s="36">
        <f t="shared" si="0"/>
        <v>3606.51116</v>
      </c>
    </row>
    <row r="18" spans="1:10" ht="16.5">
      <c r="A18" s="26">
        <v>6</v>
      </c>
      <c r="B18" s="31" t="s">
        <v>280</v>
      </c>
      <c r="C18" s="28">
        <f aca="true" t="shared" si="1" ref="C18:H18">C16+C17</f>
        <v>5</v>
      </c>
      <c r="D18" s="29">
        <f t="shared" si="1"/>
        <v>40.17764</v>
      </c>
      <c r="E18" s="28">
        <f t="shared" si="1"/>
        <v>316</v>
      </c>
      <c r="F18" s="29">
        <f t="shared" si="1"/>
        <v>2843.9488</v>
      </c>
      <c r="G18" s="28">
        <f t="shared" si="1"/>
        <v>236</v>
      </c>
      <c r="H18" s="29">
        <f t="shared" si="1"/>
        <v>1931.2686199999998</v>
      </c>
      <c r="I18" s="28">
        <f t="shared" si="0"/>
        <v>557</v>
      </c>
      <c r="J18" s="30">
        <f t="shared" si="0"/>
        <v>4815.39506</v>
      </c>
    </row>
    <row r="19" spans="1:10" ht="16.5">
      <c r="A19" s="32" t="s">
        <v>281</v>
      </c>
      <c r="B19" s="33" t="s">
        <v>282</v>
      </c>
      <c r="C19" s="34">
        <v>0</v>
      </c>
      <c r="D19" s="35">
        <v>0</v>
      </c>
      <c r="E19" s="34">
        <v>514</v>
      </c>
      <c r="F19" s="35">
        <v>5597.7014</v>
      </c>
      <c r="G19" s="34">
        <v>15</v>
      </c>
      <c r="H19" s="35">
        <v>160.163</v>
      </c>
      <c r="I19" s="34">
        <f t="shared" si="0"/>
        <v>529</v>
      </c>
      <c r="J19" s="36">
        <f t="shared" si="0"/>
        <v>5757.8644</v>
      </c>
    </row>
    <row r="20" spans="1:10" ht="16.5">
      <c r="A20" s="32" t="s">
        <v>283</v>
      </c>
      <c r="B20" s="33" t="s">
        <v>284</v>
      </c>
      <c r="C20" s="34">
        <v>5</v>
      </c>
      <c r="D20" s="35">
        <v>77.9687</v>
      </c>
      <c r="E20" s="34">
        <v>584</v>
      </c>
      <c r="F20" s="35">
        <v>8691.3379</v>
      </c>
      <c r="G20" s="34">
        <v>34</v>
      </c>
      <c r="H20" s="35">
        <v>538.7235</v>
      </c>
      <c r="I20" s="34">
        <f t="shared" si="0"/>
        <v>623</v>
      </c>
      <c r="J20" s="36">
        <f t="shared" si="0"/>
        <v>9308.0301</v>
      </c>
    </row>
    <row r="21" spans="1:10" ht="16.5">
      <c r="A21" s="26">
        <v>7</v>
      </c>
      <c r="B21" s="31" t="s">
        <v>285</v>
      </c>
      <c r="C21" s="28">
        <f aca="true" t="shared" si="2" ref="C21:H21">C19+C20</f>
        <v>5</v>
      </c>
      <c r="D21" s="29">
        <f t="shared" si="2"/>
        <v>77.9687</v>
      </c>
      <c r="E21" s="28">
        <f t="shared" si="2"/>
        <v>1098</v>
      </c>
      <c r="F21" s="29">
        <f t="shared" si="2"/>
        <v>14289.0393</v>
      </c>
      <c r="G21" s="28">
        <f t="shared" si="2"/>
        <v>49</v>
      </c>
      <c r="H21" s="29">
        <f t="shared" si="2"/>
        <v>698.8865</v>
      </c>
      <c r="I21" s="28">
        <f t="shared" si="0"/>
        <v>1152</v>
      </c>
      <c r="J21" s="30">
        <f t="shared" si="0"/>
        <v>15065.8945</v>
      </c>
    </row>
    <row r="22" spans="1:10" ht="16.5">
      <c r="A22" s="26">
        <v>8</v>
      </c>
      <c r="B22" s="31" t="s">
        <v>286</v>
      </c>
      <c r="C22" s="28">
        <v>3</v>
      </c>
      <c r="D22" s="29">
        <v>68.563</v>
      </c>
      <c r="E22" s="28">
        <v>27</v>
      </c>
      <c r="F22" s="29">
        <v>623.91376</v>
      </c>
      <c r="G22" s="28">
        <v>10</v>
      </c>
      <c r="H22" s="29">
        <v>233.1075</v>
      </c>
      <c r="I22" s="28">
        <f t="shared" si="0"/>
        <v>40</v>
      </c>
      <c r="J22" s="30">
        <f t="shared" si="0"/>
        <v>925.58426</v>
      </c>
    </row>
    <row r="23" spans="1:10" ht="16.5">
      <c r="A23" s="26">
        <v>9</v>
      </c>
      <c r="B23" s="31" t="s">
        <v>129</v>
      </c>
      <c r="C23" s="28">
        <v>2</v>
      </c>
      <c r="D23" s="29">
        <v>71.2</v>
      </c>
      <c r="E23" s="28">
        <v>13</v>
      </c>
      <c r="F23" s="29">
        <v>422.4842</v>
      </c>
      <c r="G23" s="28">
        <v>8</v>
      </c>
      <c r="H23" s="29">
        <v>281.646437</v>
      </c>
      <c r="I23" s="28">
        <f t="shared" si="0"/>
        <v>23</v>
      </c>
      <c r="J23" s="30">
        <f t="shared" si="0"/>
        <v>775.330637</v>
      </c>
    </row>
    <row r="24" spans="1:10" ht="16.5">
      <c r="A24" s="26">
        <v>10</v>
      </c>
      <c r="B24" s="31" t="s">
        <v>287</v>
      </c>
      <c r="C24" s="28">
        <v>1</v>
      </c>
      <c r="D24" s="29">
        <v>45.586</v>
      </c>
      <c r="E24" s="28">
        <v>12</v>
      </c>
      <c r="F24" s="29">
        <v>538.056029</v>
      </c>
      <c r="G24" s="28">
        <v>3</v>
      </c>
      <c r="H24" s="29">
        <v>143.16</v>
      </c>
      <c r="I24" s="28">
        <f t="shared" si="0"/>
        <v>16</v>
      </c>
      <c r="J24" s="30">
        <f t="shared" si="0"/>
        <v>726.802029</v>
      </c>
    </row>
    <row r="25" spans="1:10" ht="17.25" thickBot="1">
      <c r="A25" s="26">
        <v>11</v>
      </c>
      <c r="B25" s="31" t="s">
        <v>288</v>
      </c>
      <c r="C25" s="28">
        <v>9</v>
      </c>
      <c r="D25" s="29">
        <v>1796.902</v>
      </c>
      <c r="E25" s="28">
        <v>24</v>
      </c>
      <c r="F25" s="29">
        <v>1675.58609</v>
      </c>
      <c r="G25" s="28">
        <v>7</v>
      </c>
      <c r="H25" s="29">
        <v>619.023</v>
      </c>
      <c r="I25" s="28">
        <f t="shared" si="0"/>
        <v>40</v>
      </c>
      <c r="J25" s="30">
        <f t="shared" si="0"/>
        <v>4091.51109</v>
      </c>
    </row>
    <row r="26" spans="1:10" ht="17.25" thickBot="1">
      <c r="A26" s="5"/>
      <c r="B26" s="38" t="s">
        <v>9</v>
      </c>
      <c r="C26" s="39">
        <f aca="true" t="shared" si="3" ref="C26:J26">C11+C12+C13+C14+C15+C18+C21+C22+C23+C24+C25</f>
        <v>27</v>
      </c>
      <c r="D26" s="40">
        <f t="shared" si="3"/>
        <v>2113.5987800000003</v>
      </c>
      <c r="E26" s="39">
        <f t="shared" si="3"/>
        <v>1543</v>
      </c>
      <c r="F26" s="40">
        <f t="shared" si="3"/>
        <v>20642.482879</v>
      </c>
      <c r="G26" s="39">
        <f t="shared" si="3"/>
        <v>613</v>
      </c>
      <c r="H26" s="40">
        <f t="shared" si="3"/>
        <v>5584.570627</v>
      </c>
      <c r="I26" s="39">
        <f t="shared" si="3"/>
        <v>2183</v>
      </c>
      <c r="J26" s="41">
        <f t="shared" si="3"/>
        <v>28340.652285999997</v>
      </c>
    </row>
    <row r="27" spans="1:10" ht="16.5">
      <c r="A27" s="5"/>
      <c r="B27" s="121"/>
      <c r="C27" s="37"/>
      <c r="D27" s="43"/>
      <c r="E27" s="37"/>
      <c r="F27" s="43"/>
      <c r="G27" s="37"/>
      <c r="H27" s="43"/>
      <c r="I27" s="37"/>
      <c r="J27" s="43"/>
    </row>
    <row r="28" spans="1:10" ht="16.5">
      <c r="A28" s="5"/>
      <c r="B28" s="44"/>
      <c r="C28" s="45"/>
      <c r="D28" s="46"/>
      <c r="E28" s="45"/>
      <c r="F28" s="46"/>
      <c r="G28" s="45"/>
      <c r="H28" s="46"/>
      <c r="I28" s="45"/>
      <c r="J28" s="44"/>
    </row>
    <row r="29" spans="1:10" ht="17.25" thickBot="1">
      <c r="A29" s="5"/>
      <c r="B29" s="10" t="s">
        <v>102</v>
      </c>
      <c r="C29" s="4"/>
      <c r="D29" s="3"/>
      <c r="E29" s="4"/>
      <c r="F29" s="3"/>
      <c r="G29" s="4"/>
      <c r="H29" s="3"/>
      <c r="I29" s="4"/>
      <c r="J29" s="1"/>
    </row>
    <row r="30" spans="1:10" ht="16.5">
      <c r="A30" s="5"/>
      <c r="B30" s="13"/>
      <c r="C30" s="14" t="s">
        <v>1</v>
      </c>
      <c r="D30" s="15"/>
      <c r="E30" s="14" t="s">
        <v>2</v>
      </c>
      <c r="F30" s="15"/>
      <c r="G30" s="14" t="s">
        <v>3</v>
      </c>
      <c r="H30" s="15"/>
      <c r="I30" s="16" t="s">
        <v>289</v>
      </c>
      <c r="J30" s="17"/>
    </row>
    <row r="31" spans="1:10" ht="16.5">
      <c r="A31" s="5"/>
      <c r="B31" s="18"/>
      <c r="C31" s="19" t="s">
        <v>4</v>
      </c>
      <c r="D31" s="20" t="s">
        <v>5</v>
      </c>
      <c r="E31" s="19" t="s">
        <v>4</v>
      </c>
      <c r="F31" s="20" t="s">
        <v>5</v>
      </c>
      <c r="G31" s="19" t="s">
        <v>4</v>
      </c>
      <c r="H31" s="20" t="s">
        <v>5</v>
      </c>
      <c r="I31" s="19" t="s">
        <v>4</v>
      </c>
      <c r="J31" s="21" t="s">
        <v>5</v>
      </c>
    </row>
    <row r="32" spans="1:10" ht="17.25" thickBot="1">
      <c r="A32" s="5"/>
      <c r="B32" s="22" t="s">
        <v>6</v>
      </c>
      <c r="C32" s="23" t="s">
        <v>7</v>
      </c>
      <c r="D32" s="24" t="s">
        <v>290</v>
      </c>
      <c r="E32" s="23" t="s">
        <v>7</v>
      </c>
      <c r="F32" s="24" t="s">
        <v>290</v>
      </c>
      <c r="G32" s="23" t="s">
        <v>7</v>
      </c>
      <c r="H32" s="24" t="s">
        <v>290</v>
      </c>
      <c r="I32" s="23" t="s">
        <v>7</v>
      </c>
      <c r="J32" s="25" t="s">
        <v>290</v>
      </c>
    </row>
    <row r="33" spans="1:10" ht="16.5">
      <c r="A33" s="26">
        <v>1</v>
      </c>
      <c r="B33" s="27" t="s">
        <v>291</v>
      </c>
      <c r="C33" s="47">
        <v>0</v>
      </c>
      <c r="D33" s="48">
        <v>0</v>
      </c>
      <c r="E33" s="47">
        <v>0</v>
      </c>
      <c r="F33" s="48">
        <v>0</v>
      </c>
      <c r="G33" s="47">
        <v>0</v>
      </c>
      <c r="H33" s="48">
        <v>0</v>
      </c>
      <c r="I33" s="28">
        <f aca="true" t="shared" si="4" ref="I33:J47">SUM(C33,E33,G33)</f>
        <v>0</v>
      </c>
      <c r="J33" s="30">
        <f t="shared" si="4"/>
        <v>0</v>
      </c>
    </row>
    <row r="34" spans="1:10" ht="16.5">
      <c r="A34" s="26">
        <v>2</v>
      </c>
      <c r="B34" s="31" t="s">
        <v>292</v>
      </c>
      <c r="C34" s="47">
        <v>0</v>
      </c>
      <c r="D34" s="48">
        <v>0</v>
      </c>
      <c r="E34" s="47">
        <v>0</v>
      </c>
      <c r="F34" s="48">
        <v>0</v>
      </c>
      <c r="G34" s="47">
        <v>0</v>
      </c>
      <c r="H34" s="48">
        <v>0</v>
      </c>
      <c r="I34" s="28">
        <f t="shared" si="4"/>
        <v>0</v>
      </c>
      <c r="J34" s="30">
        <f t="shared" si="4"/>
        <v>0</v>
      </c>
    </row>
    <row r="35" spans="1:10" ht="16.5">
      <c r="A35" s="26">
        <v>3</v>
      </c>
      <c r="B35" s="31" t="s">
        <v>274</v>
      </c>
      <c r="C35" s="47">
        <v>0</v>
      </c>
      <c r="D35" s="48">
        <v>0</v>
      </c>
      <c r="E35" s="47">
        <v>5</v>
      </c>
      <c r="F35" s="48">
        <v>14.5464</v>
      </c>
      <c r="G35" s="47">
        <v>1</v>
      </c>
      <c r="H35" s="48">
        <v>2.7785</v>
      </c>
      <c r="I35" s="28">
        <f t="shared" si="4"/>
        <v>6</v>
      </c>
      <c r="J35" s="30">
        <f t="shared" si="4"/>
        <v>17.3249</v>
      </c>
    </row>
    <row r="36" spans="1:10" ht="16.5">
      <c r="A36" s="26">
        <v>4</v>
      </c>
      <c r="B36" s="31" t="s">
        <v>8</v>
      </c>
      <c r="C36" s="47">
        <v>0</v>
      </c>
      <c r="D36" s="48">
        <v>0</v>
      </c>
      <c r="E36" s="47">
        <v>10</v>
      </c>
      <c r="F36" s="48">
        <v>32.3387</v>
      </c>
      <c r="G36" s="47">
        <v>0</v>
      </c>
      <c r="H36" s="48">
        <v>0</v>
      </c>
      <c r="I36" s="28">
        <f t="shared" si="4"/>
        <v>10</v>
      </c>
      <c r="J36" s="30">
        <f t="shared" si="4"/>
        <v>32.3387</v>
      </c>
    </row>
    <row r="37" spans="1:10" ht="16.5">
      <c r="A37" s="26">
        <v>5</v>
      </c>
      <c r="B37" s="31" t="s">
        <v>275</v>
      </c>
      <c r="C37" s="47">
        <v>0</v>
      </c>
      <c r="D37" s="48">
        <v>0</v>
      </c>
      <c r="E37" s="47">
        <v>0</v>
      </c>
      <c r="F37" s="48">
        <v>0</v>
      </c>
      <c r="G37" s="47">
        <v>0</v>
      </c>
      <c r="H37" s="48">
        <v>0</v>
      </c>
      <c r="I37" s="28">
        <f t="shared" si="4"/>
        <v>0</v>
      </c>
      <c r="J37" s="30">
        <f t="shared" si="4"/>
        <v>0</v>
      </c>
    </row>
    <row r="38" spans="1:10" ht="16.5">
      <c r="A38" s="32" t="s">
        <v>276</v>
      </c>
      <c r="B38" s="33" t="s">
        <v>277</v>
      </c>
      <c r="C38" s="34">
        <v>0</v>
      </c>
      <c r="D38" s="35">
        <v>0</v>
      </c>
      <c r="E38" s="34">
        <v>0</v>
      </c>
      <c r="F38" s="35">
        <v>0</v>
      </c>
      <c r="G38" s="34">
        <v>0</v>
      </c>
      <c r="H38" s="35">
        <v>0</v>
      </c>
      <c r="I38" s="34">
        <f t="shared" si="4"/>
        <v>0</v>
      </c>
      <c r="J38" s="36">
        <f t="shared" si="4"/>
        <v>0</v>
      </c>
    </row>
    <row r="39" spans="1:10" ht="16.5">
      <c r="A39" s="32" t="s">
        <v>278</v>
      </c>
      <c r="B39" s="33" t="s">
        <v>279</v>
      </c>
      <c r="C39" s="34">
        <v>0</v>
      </c>
      <c r="D39" s="35">
        <v>0</v>
      </c>
      <c r="E39" s="34">
        <v>0</v>
      </c>
      <c r="F39" s="35">
        <v>0</v>
      </c>
      <c r="G39" s="34">
        <v>0</v>
      </c>
      <c r="H39" s="35">
        <v>0</v>
      </c>
      <c r="I39" s="34">
        <f t="shared" si="4"/>
        <v>0</v>
      </c>
      <c r="J39" s="36">
        <f t="shared" si="4"/>
        <v>0</v>
      </c>
    </row>
    <row r="40" spans="1:10" ht="16.5">
      <c r="A40" s="26">
        <v>6</v>
      </c>
      <c r="B40" s="31" t="s">
        <v>280</v>
      </c>
      <c r="C40" s="28">
        <v>0</v>
      </c>
      <c r="D40" s="29">
        <v>0</v>
      </c>
      <c r="E40" s="28">
        <v>0</v>
      </c>
      <c r="F40" s="29">
        <v>0</v>
      </c>
      <c r="G40" s="28">
        <v>0</v>
      </c>
      <c r="H40" s="29">
        <v>0</v>
      </c>
      <c r="I40" s="28">
        <f t="shared" si="4"/>
        <v>0</v>
      </c>
      <c r="J40" s="30">
        <f t="shared" si="4"/>
        <v>0</v>
      </c>
    </row>
    <row r="41" spans="1:10" ht="16.5">
      <c r="A41" s="32" t="s">
        <v>281</v>
      </c>
      <c r="B41" s="33" t="s">
        <v>282</v>
      </c>
      <c r="C41" s="34">
        <v>0</v>
      </c>
      <c r="D41" s="35">
        <v>0</v>
      </c>
      <c r="E41" s="34">
        <v>0</v>
      </c>
      <c r="F41" s="35">
        <v>0</v>
      </c>
      <c r="G41" s="34">
        <v>0</v>
      </c>
      <c r="H41" s="35">
        <v>0</v>
      </c>
      <c r="I41" s="34">
        <f t="shared" si="4"/>
        <v>0</v>
      </c>
      <c r="J41" s="36">
        <f t="shared" si="4"/>
        <v>0</v>
      </c>
    </row>
    <row r="42" spans="1:10" ht="16.5">
      <c r="A42" s="32" t="s">
        <v>283</v>
      </c>
      <c r="B42" s="33" t="s">
        <v>284</v>
      </c>
      <c r="C42" s="34">
        <v>0</v>
      </c>
      <c r="D42" s="35">
        <v>0</v>
      </c>
      <c r="E42" s="34">
        <v>0</v>
      </c>
      <c r="F42" s="35">
        <v>0</v>
      </c>
      <c r="G42" s="34">
        <v>0</v>
      </c>
      <c r="H42" s="35">
        <v>0</v>
      </c>
      <c r="I42" s="34">
        <f t="shared" si="4"/>
        <v>0</v>
      </c>
      <c r="J42" s="36">
        <f t="shared" si="4"/>
        <v>0</v>
      </c>
    </row>
    <row r="43" spans="1:10" ht="16.5">
      <c r="A43" s="26">
        <v>7</v>
      </c>
      <c r="B43" s="31" t="s">
        <v>285</v>
      </c>
      <c r="C43" s="28">
        <v>0</v>
      </c>
      <c r="D43" s="29">
        <v>0</v>
      </c>
      <c r="E43" s="28">
        <v>0</v>
      </c>
      <c r="F43" s="29">
        <v>0</v>
      </c>
      <c r="G43" s="28">
        <v>0</v>
      </c>
      <c r="H43" s="29">
        <v>0</v>
      </c>
      <c r="I43" s="28">
        <f t="shared" si="4"/>
        <v>0</v>
      </c>
      <c r="J43" s="30">
        <f t="shared" si="4"/>
        <v>0</v>
      </c>
    </row>
    <row r="44" spans="1:10" ht="16.5">
      <c r="A44" s="26">
        <v>8</v>
      </c>
      <c r="B44" s="31" t="s">
        <v>286</v>
      </c>
      <c r="C44" s="28">
        <v>0</v>
      </c>
      <c r="D44" s="29">
        <v>0</v>
      </c>
      <c r="E44" s="28">
        <v>0</v>
      </c>
      <c r="F44" s="29">
        <v>0</v>
      </c>
      <c r="G44" s="28">
        <v>0</v>
      </c>
      <c r="H44" s="29">
        <v>0</v>
      </c>
      <c r="I44" s="28">
        <f t="shared" si="4"/>
        <v>0</v>
      </c>
      <c r="J44" s="30">
        <f t="shared" si="4"/>
        <v>0</v>
      </c>
    </row>
    <row r="45" spans="1:10" ht="16.5">
      <c r="A45" s="26">
        <v>9</v>
      </c>
      <c r="B45" s="31" t="s">
        <v>129</v>
      </c>
      <c r="C45" s="28">
        <v>0</v>
      </c>
      <c r="D45" s="29">
        <v>0</v>
      </c>
      <c r="E45" s="28">
        <v>0</v>
      </c>
      <c r="F45" s="29">
        <v>0</v>
      </c>
      <c r="G45" s="28">
        <v>0</v>
      </c>
      <c r="H45" s="29">
        <v>0</v>
      </c>
      <c r="I45" s="28">
        <f t="shared" si="4"/>
        <v>0</v>
      </c>
      <c r="J45" s="30">
        <f t="shared" si="4"/>
        <v>0</v>
      </c>
    </row>
    <row r="46" spans="1:10" ht="16.5">
      <c r="A46" s="26">
        <v>10</v>
      </c>
      <c r="B46" s="31" t="s">
        <v>287</v>
      </c>
      <c r="C46" s="28">
        <v>0</v>
      </c>
      <c r="D46" s="29">
        <v>0</v>
      </c>
      <c r="E46" s="28">
        <v>0</v>
      </c>
      <c r="F46" s="29">
        <v>0</v>
      </c>
      <c r="G46" s="28">
        <v>0</v>
      </c>
      <c r="H46" s="29">
        <v>0</v>
      </c>
      <c r="I46" s="28">
        <f t="shared" si="4"/>
        <v>0</v>
      </c>
      <c r="J46" s="30">
        <f t="shared" si="4"/>
        <v>0</v>
      </c>
    </row>
    <row r="47" spans="1:10" ht="17.25" thickBot="1">
      <c r="A47" s="26">
        <v>11</v>
      </c>
      <c r="B47" s="31" t="s">
        <v>288</v>
      </c>
      <c r="C47" s="28">
        <v>0</v>
      </c>
      <c r="D47" s="29">
        <v>0</v>
      </c>
      <c r="E47" s="28">
        <v>0</v>
      </c>
      <c r="F47" s="29">
        <v>0</v>
      </c>
      <c r="G47" s="28">
        <v>0</v>
      </c>
      <c r="H47" s="29">
        <v>0</v>
      </c>
      <c r="I47" s="28">
        <f t="shared" si="4"/>
        <v>0</v>
      </c>
      <c r="J47" s="30">
        <f t="shared" si="4"/>
        <v>0</v>
      </c>
    </row>
    <row r="48" spans="1:10" ht="17.25" thickBot="1">
      <c r="A48" s="5"/>
      <c r="B48" s="38" t="s">
        <v>9</v>
      </c>
      <c r="C48" s="39">
        <f aca="true" t="shared" si="5" ref="C48:J48">C33+C34+C35+C36+C37+C40+C43+C44+C45+C46+C47</f>
        <v>0</v>
      </c>
      <c r="D48" s="40">
        <f t="shared" si="5"/>
        <v>0</v>
      </c>
      <c r="E48" s="39">
        <f t="shared" si="5"/>
        <v>15</v>
      </c>
      <c r="F48" s="40">
        <f t="shared" si="5"/>
        <v>46.8851</v>
      </c>
      <c r="G48" s="39">
        <f t="shared" si="5"/>
        <v>1</v>
      </c>
      <c r="H48" s="40">
        <f t="shared" si="5"/>
        <v>2.7785</v>
      </c>
      <c r="I48" s="39">
        <f t="shared" si="5"/>
        <v>16</v>
      </c>
      <c r="J48" s="41">
        <f t="shared" si="5"/>
        <v>49.6636</v>
      </c>
    </row>
    <row r="49" spans="1:10" ht="16.5">
      <c r="A49" s="5"/>
      <c r="B49" s="42"/>
      <c r="C49" s="37"/>
      <c r="D49" s="43"/>
      <c r="E49" s="37"/>
      <c r="F49" s="43"/>
      <c r="G49" s="37"/>
      <c r="H49" s="43"/>
      <c r="I49" s="37"/>
      <c r="J49" s="49"/>
    </row>
    <row r="50" spans="1:10" ht="17.25" thickBot="1">
      <c r="A50" s="5"/>
      <c r="B50" s="10" t="s">
        <v>103</v>
      </c>
      <c r="C50" s="4"/>
      <c r="D50" s="3"/>
      <c r="E50" s="4"/>
      <c r="F50" s="3"/>
      <c r="G50" s="37"/>
      <c r="H50" s="3"/>
      <c r="I50" s="37"/>
      <c r="J50" s="49"/>
    </row>
    <row r="51" spans="1:10" ht="16.5">
      <c r="A51" s="5"/>
      <c r="B51" s="13"/>
      <c r="C51" s="14" t="s">
        <v>1</v>
      </c>
      <c r="D51" s="15"/>
      <c r="E51" s="14" t="s">
        <v>2</v>
      </c>
      <c r="F51" s="15"/>
      <c r="G51" s="14" t="s">
        <v>3</v>
      </c>
      <c r="H51" s="15"/>
      <c r="I51" s="16" t="s">
        <v>289</v>
      </c>
      <c r="J51" s="17"/>
    </row>
    <row r="52" spans="1:10" ht="16.5">
      <c r="A52" s="5"/>
      <c r="B52" s="18"/>
      <c r="C52" s="19" t="s">
        <v>4</v>
      </c>
      <c r="D52" s="20" t="s">
        <v>5</v>
      </c>
      <c r="E52" s="19" t="s">
        <v>4</v>
      </c>
      <c r="F52" s="20" t="s">
        <v>5</v>
      </c>
      <c r="G52" s="19" t="s">
        <v>4</v>
      </c>
      <c r="H52" s="20" t="s">
        <v>5</v>
      </c>
      <c r="I52" s="19" t="s">
        <v>4</v>
      </c>
      <c r="J52" s="21" t="s">
        <v>5</v>
      </c>
    </row>
    <row r="53" spans="1:10" ht="17.25" thickBot="1">
      <c r="A53" s="5"/>
      <c r="B53" s="22" t="s">
        <v>6</v>
      </c>
      <c r="C53" s="23" t="s">
        <v>7</v>
      </c>
      <c r="D53" s="24" t="s">
        <v>290</v>
      </c>
      <c r="E53" s="23" t="s">
        <v>7</v>
      </c>
      <c r="F53" s="24" t="s">
        <v>290</v>
      </c>
      <c r="G53" s="23" t="s">
        <v>7</v>
      </c>
      <c r="H53" s="24" t="s">
        <v>290</v>
      </c>
      <c r="I53" s="23" t="s">
        <v>7</v>
      </c>
      <c r="J53" s="25" t="s">
        <v>290</v>
      </c>
    </row>
    <row r="54" spans="1:10" ht="16.5">
      <c r="A54" s="26">
        <v>1</v>
      </c>
      <c r="B54" s="27" t="s">
        <v>291</v>
      </c>
      <c r="C54" s="28">
        <f aca="true" t="shared" si="6" ref="C54:H68">C11-C33</f>
        <v>0</v>
      </c>
      <c r="D54" s="29">
        <f t="shared" si="6"/>
        <v>0</v>
      </c>
      <c r="E54" s="28">
        <f t="shared" si="6"/>
        <v>0</v>
      </c>
      <c r="F54" s="29">
        <f t="shared" si="6"/>
        <v>0</v>
      </c>
      <c r="G54" s="28">
        <f t="shared" si="6"/>
        <v>0</v>
      </c>
      <c r="H54" s="29">
        <f t="shared" si="6"/>
        <v>0</v>
      </c>
      <c r="I54" s="28">
        <f aca="true" t="shared" si="7" ref="I54:J68">SUM(C54,E54,G54)</f>
        <v>0</v>
      </c>
      <c r="J54" s="30">
        <f t="shared" si="7"/>
        <v>0</v>
      </c>
    </row>
    <row r="55" spans="1:10" ht="16.5">
      <c r="A55" s="26">
        <v>2</v>
      </c>
      <c r="B55" s="31" t="s">
        <v>293</v>
      </c>
      <c r="C55" s="28">
        <f t="shared" si="6"/>
        <v>0</v>
      </c>
      <c r="D55" s="29">
        <f t="shared" si="6"/>
        <v>0</v>
      </c>
      <c r="E55" s="28">
        <f t="shared" si="6"/>
        <v>0</v>
      </c>
      <c r="F55" s="29">
        <f t="shared" si="6"/>
        <v>0</v>
      </c>
      <c r="G55" s="28">
        <f t="shared" si="6"/>
        <v>1</v>
      </c>
      <c r="H55" s="29">
        <f t="shared" si="6"/>
        <v>1.95</v>
      </c>
      <c r="I55" s="28">
        <f t="shared" si="7"/>
        <v>1</v>
      </c>
      <c r="J55" s="30">
        <f t="shared" si="7"/>
        <v>1.95</v>
      </c>
    </row>
    <row r="56" spans="1:10" ht="16.5">
      <c r="A56" s="26">
        <v>3</v>
      </c>
      <c r="B56" s="31" t="s">
        <v>294</v>
      </c>
      <c r="C56" s="28">
        <f t="shared" si="6"/>
        <v>0</v>
      </c>
      <c r="D56" s="29">
        <f t="shared" si="6"/>
        <v>0</v>
      </c>
      <c r="E56" s="28">
        <f t="shared" si="6"/>
        <v>0</v>
      </c>
      <c r="F56" s="29">
        <f t="shared" si="6"/>
        <v>0</v>
      </c>
      <c r="G56" s="28">
        <f t="shared" si="6"/>
        <v>7</v>
      </c>
      <c r="H56" s="29">
        <f t="shared" si="6"/>
        <v>19.72</v>
      </c>
      <c r="I56" s="28">
        <f t="shared" si="7"/>
        <v>7</v>
      </c>
      <c r="J56" s="30">
        <f t="shared" si="7"/>
        <v>19.72</v>
      </c>
    </row>
    <row r="57" spans="1:10" ht="16.5">
      <c r="A57" s="26">
        <v>4</v>
      </c>
      <c r="B57" s="31" t="s">
        <v>8</v>
      </c>
      <c r="C57" s="28">
        <f t="shared" si="6"/>
        <v>0</v>
      </c>
      <c r="D57" s="29">
        <f t="shared" si="6"/>
        <v>0</v>
      </c>
      <c r="E57" s="28">
        <f t="shared" si="6"/>
        <v>10</v>
      </c>
      <c r="F57" s="29">
        <f t="shared" si="6"/>
        <v>39.980999999999995</v>
      </c>
      <c r="G57" s="28">
        <f t="shared" si="6"/>
        <v>71</v>
      </c>
      <c r="H57" s="29">
        <f t="shared" si="6"/>
        <v>299.27689</v>
      </c>
      <c r="I57" s="28">
        <f t="shared" si="7"/>
        <v>81</v>
      </c>
      <c r="J57" s="30">
        <f t="shared" si="7"/>
        <v>339.25789</v>
      </c>
    </row>
    <row r="58" spans="1:10" ht="16.5">
      <c r="A58" s="26">
        <v>5</v>
      </c>
      <c r="B58" s="31" t="s">
        <v>275</v>
      </c>
      <c r="C58" s="28">
        <f t="shared" si="6"/>
        <v>2</v>
      </c>
      <c r="D58" s="29">
        <f t="shared" si="6"/>
        <v>13.20144</v>
      </c>
      <c r="E58" s="28">
        <f t="shared" si="6"/>
        <v>28</v>
      </c>
      <c r="F58" s="29">
        <f t="shared" si="6"/>
        <v>162.5886</v>
      </c>
      <c r="G58" s="28">
        <f t="shared" si="6"/>
        <v>220</v>
      </c>
      <c r="H58" s="29">
        <f t="shared" si="6"/>
        <v>1353.75318</v>
      </c>
      <c r="I58" s="28">
        <f t="shared" si="7"/>
        <v>250</v>
      </c>
      <c r="J58" s="30">
        <f t="shared" si="7"/>
        <v>1529.54322</v>
      </c>
    </row>
    <row r="59" spans="1:10" ht="16.5">
      <c r="A59" s="32" t="s">
        <v>276</v>
      </c>
      <c r="B59" s="33" t="s">
        <v>277</v>
      </c>
      <c r="C59" s="34">
        <f t="shared" si="6"/>
        <v>2</v>
      </c>
      <c r="D59" s="35">
        <f t="shared" si="6"/>
        <v>14.3792</v>
      </c>
      <c r="E59" s="34">
        <f t="shared" si="6"/>
        <v>43</v>
      </c>
      <c r="F59" s="35">
        <f t="shared" si="6"/>
        <v>327.268</v>
      </c>
      <c r="G59" s="34">
        <f t="shared" si="6"/>
        <v>116</v>
      </c>
      <c r="H59" s="35">
        <f t="shared" si="6"/>
        <v>867.2367</v>
      </c>
      <c r="I59" s="34">
        <f t="shared" si="7"/>
        <v>161</v>
      </c>
      <c r="J59" s="36">
        <f t="shared" si="7"/>
        <v>1208.8839</v>
      </c>
    </row>
    <row r="60" spans="1:10" ht="16.5">
      <c r="A60" s="32" t="s">
        <v>278</v>
      </c>
      <c r="B60" s="33" t="s">
        <v>279</v>
      </c>
      <c r="C60" s="34">
        <f t="shared" si="6"/>
        <v>3</v>
      </c>
      <c r="D60" s="35">
        <f t="shared" si="6"/>
        <v>25.79844</v>
      </c>
      <c r="E60" s="34">
        <f t="shared" si="6"/>
        <v>273</v>
      </c>
      <c r="F60" s="35">
        <f t="shared" si="6"/>
        <v>2516.6808</v>
      </c>
      <c r="G60" s="34">
        <f t="shared" si="6"/>
        <v>120</v>
      </c>
      <c r="H60" s="35">
        <f t="shared" si="6"/>
        <v>1064.03192</v>
      </c>
      <c r="I60" s="34">
        <f t="shared" si="7"/>
        <v>396</v>
      </c>
      <c r="J60" s="36">
        <f t="shared" si="7"/>
        <v>3606.51116</v>
      </c>
    </row>
    <row r="61" spans="1:10" ht="16.5">
      <c r="A61" s="26">
        <v>6</v>
      </c>
      <c r="B61" s="31" t="s">
        <v>280</v>
      </c>
      <c r="C61" s="28">
        <f t="shared" si="6"/>
        <v>5</v>
      </c>
      <c r="D61" s="29">
        <f t="shared" si="6"/>
        <v>40.17764</v>
      </c>
      <c r="E61" s="28">
        <f t="shared" si="6"/>
        <v>316</v>
      </c>
      <c r="F61" s="29">
        <f t="shared" si="6"/>
        <v>2843.9488</v>
      </c>
      <c r="G61" s="28">
        <f t="shared" si="6"/>
        <v>236</v>
      </c>
      <c r="H61" s="29">
        <f t="shared" si="6"/>
        <v>1931.2686199999998</v>
      </c>
      <c r="I61" s="28">
        <f t="shared" si="7"/>
        <v>557</v>
      </c>
      <c r="J61" s="30">
        <f t="shared" si="7"/>
        <v>4815.39506</v>
      </c>
    </row>
    <row r="62" spans="1:10" ht="16.5">
      <c r="A62" s="32" t="s">
        <v>281</v>
      </c>
      <c r="B62" s="33" t="s">
        <v>282</v>
      </c>
      <c r="C62" s="34">
        <f t="shared" si="6"/>
        <v>0</v>
      </c>
      <c r="D62" s="35">
        <f t="shared" si="6"/>
        <v>0</v>
      </c>
      <c r="E62" s="34">
        <f t="shared" si="6"/>
        <v>514</v>
      </c>
      <c r="F62" s="35">
        <f t="shared" si="6"/>
        <v>5597.7014</v>
      </c>
      <c r="G62" s="34">
        <f t="shared" si="6"/>
        <v>15</v>
      </c>
      <c r="H62" s="35">
        <f t="shared" si="6"/>
        <v>160.163</v>
      </c>
      <c r="I62" s="34">
        <f t="shared" si="7"/>
        <v>529</v>
      </c>
      <c r="J62" s="36">
        <f t="shared" si="7"/>
        <v>5757.8644</v>
      </c>
    </row>
    <row r="63" spans="1:10" ht="16.5">
      <c r="A63" s="32" t="s">
        <v>283</v>
      </c>
      <c r="B63" s="33" t="s">
        <v>284</v>
      </c>
      <c r="C63" s="34">
        <f t="shared" si="6"/>
        <v>5</v>
      </c>
      <c r="D63" s="35">
        <f t="shared" si="6"/>
        <v>77.9687</v>
      </c>
      <c r="E63" s="34">
        <f t="shared" si="6"/>
        <v>584</v>
      </c>
      <c r="F63" s="35">
        <f t="shared" si="6"/>
        <v>8691.3379</v>
      </c>
      <c r="G63" s="34">
        <f t="shared" si="6"/>
        <v>34</v>
      </c>
      <c r="H63" s="35">
        <f t="shared" si="6"/>
        <v>538.7235</v>
      </c>
      <c r="I63" s="34">
        <f t="shared" si="7"/>
        <v>623</v>
      </c>
      <c r="J63" s="36">
        <f t="shared" si="7"/>
        <v>9308.0301</v>
      </c>
    </row>
    <row r="64" spans="1:10" ht="16.5">
      <c r="A64" s="26">
        <v>7</v>
      </c>
      <c r="B64" s="31" t="s">
        <v>285</v>
      </c>
      <c r="C64" s="28">
        <f t="shared" si="6"/>
        <v>5</v>
      </c>
      <c r="D64" s="29">
        <f t="shared" si="6"/>
        <v>77.9687</v>
      </c>
      <c r="E64" s="28">
        <f t="shared" si="6"/>
        <v>1098</v>
      </c>
      <c r="F64" s="29">
        <f t="shared" si="6"/>
        <v>14289.0393</v>
      </c>
      <c r="G64" s="28">
        <f t="shared" si="6"/>
        <v>49</v>
      </c>
      <c r="H64" s="29">
        <f t="shared" si="6"/>
        <v>698.8865</v>
      </c>
      <c r="I64" s="28">
        <f t="shared" si="7"/>
        <v>1152</v>
      </c>
      <c r="J64" s="30">
        <f t="shared" si="7"/>
        <v>15065.8945</v>
      </c>
    </row>
    <row r="65" spans="1:10" ht="16.5">
      <c r="A65" s="26">
        <v>8</v>
      </c>
      <c r="B65" s="31" t="s">
        <v>286</v>
      </c>
      <c r="C65" s="28">
        <f t="shared" si="6"/>
        <v>3</v>
      </c>
      <c r="D65" s="29">
        <f t="shared" si="6"/>
        <v>68.563</v>
      </c>
      <c r="E65" s="28">
        <f t="shared" si="6"/>
        <v>27</v>
      </c>
      <c r="F65" s="29">
        <f t="shared" si="6"/>
        <v>623.91376</v>
      </c>
      <c r="G65" s="28">
        <f t="shared" si="6"/>
        <v>10</v>
      </c>
      <c r="H65" s="29">
        <f t="shared" si="6"/>
        <v>233.1075</v>
      </c>
      <c r="I65" s="28">
        <f t="shared" si="7"/>
        <v>40</v>
      </c>
      <c r="J65" s="30">
        <f t="shared" si="7"/>
        <v>925.58426</v>
      </c>
    </row>
    <row r="66" spans="1:10" ht="16.5">
      <c r="A66" s="26">
        <v>9</v>
      </c>
      <c r="B66" s="31" t="s">
        <v>129</v>
      </c>
      <c r="C66" s="28">
        <f t="shared" si="6"/>
        <v>2</v>
      </c>
      <c r="D66" s="29">
        <f t="shared" si="6"/>
        <v>71.2</v>
      </c>
      <c r="E66" s="28">
        <f t="shared" si="6"/>
        <v>13</v>
      </c>
      <c r="F66" s="29">
        <f t="shared" si="6"/>
        <v>422.4842</v>
      </c>
      <c r="G66" s="28">
        <f t="shared" si="6"/>
        <v>8</v>
      </c>
      <c r="H66" s="29">
        <f t="shared" si="6"/>
        <v>281.646437</v>
      </c>
      <c r="I66" s="28">
        <f t="shared" si="7"/>
        <v>23</v>
      </c>
      <c r="J66" s="30">
        <f t="shared" si="7"/>
        <v>775.330637</v>
      </c>
    </row>
    <row r="67" spans="1:10" ht="16.5">
      <c r="A67" s="26">
        <v>10</v>
      </c>
      <c r="B67" s="31" t="s">
        <v>287</v>
      </c>
      <c r="C67" s="28">
        <f t="shared" si="6"/>
        <v>1</v>
      </c>
      <c r="D67" s="29">
        <f t="shared" si="6"/>
        <v>45.586</v>
      </c>
      <c r="E67" s="28">
        <f t="shared" si="6"/>
        <v>12</v>
      </c>
      <c r="F67" s="29">
        <f t="shared" si="6"/>
        <v>538.056029</v>
      </c>
      <c r="G67" s="28">
        <f t="shared" si="6"/>
        <v>3</v>
      </c>
      <c r="H67" s="29">
        <f t="shared" si="6"/>
        <v>143.16</v>
      </c>
      <c r="I67" s="28">
        <f t="shared" si="7"/>
        <v>16</v>
      </c>
      <c r="J67" s="30">
        <f t="shared" si="7"/>
        <v>726.802029</v>
      </c>
    </row>
    <row r="68" spans="1:10" ht="17.25" thickBot="1">
      <c r="A68" s="26">
        <v>11</v>
      </c>
      <c r="B68" s="31" t="s">
        <v>288</v>
      </c>
      <c r="C68" s="28">
        <f t="shared" si="6"/>
        <v>9</v>
      </c>
      <c r="D68" s="29">
        <f t="shared" si="6"/>
        <v>1796.902</v>
      </c>
      <c r="E68" s="28">
        <f t="shared" si="6"/>
        <v>24</v>
      </c>
      <c r="F68" s="29">
        <f t="shared" si="6"/>
        <v>1675.58609</v>
      </c>
      <c r="G68" s="28">
        <f t="shared" si="6"/>
        <v>7</v>
      </c>
      <c r="H68" s="29">
        <f t="shared" si="6"/>
        <v>619.023</v>
      </c>
      <c r="I68" s="28">
        <f t="shared" si="7"/>
        <v>40</v>
      </c>
      <c r="J68" s="30">
        <f t="shared" si="7"/>
        <v>4091.51109</v>
      </c>
    </row>
    <row r="69" spans="1:10" ht="17.25" thickBot="1">
      <c r="A69" s="5"/>
      <c r="B69" s="38" t="s">
        <v>9</v>
      </c>
      <c r="C69" s="39">
        <f aca="true" t="shared" si="8" ref="C69:J69">C54+C55+C56+C57+C58+C61+C64+C65+C66+C67+C68</f>
        <v>27</v>
      </c>
      <c r="D69" s="40">
        <f t="shared" si="8"/>
        <v>2113.5987800000003</v>
      </c>
      <c r="E69" s="39">
        <f t="shared" si="8"/>
        <v>1528</v>
      </c>
      <c r="F69" s="40">
        <f t="shared" si="8"/>
        <v>20595.597779</v>
      </c>
      <c r="G69" s="39">
        <f t="shared" si="8"/>
        <v>612</v>
      </c>
      <c r="H69" s="40">
        <f t="shared" si="8"/>
        <v>5581.792127</v>
      </c>
      <c r="I69" s="39">
        <f t="shared" si="8"/>
        <v>2167</v>
      </c>
      <c r="J69" s="41">
        <f t="shared" si="8"/>
        <v>28290.988685999997</v>
      </c>
    </row>
    <row r="70" ht="16.5">
      <c r="B70" s="5"/>
    </row>
    <row r="71" ht="16.5">
      <c r="B71" s="122" t="s">
        <v>107</v>
      </c>
    </row>
    <row r="73" ht="16.5">
      <c r="B73" s="42"/>
    </row>
    <row r="74" ht="16.5">
      <c r="B74" s="50" t="s">
        <v>89</v>
      </c>
    </row>
    <row r="75" ht="16.5">
      <c r="B75" s="42" t="s">
        <v>10</v>
      </c>
    </row>
    <row r="76" ht="16.5">
      <c r="B76" s="50" t="s">
        <v>11</v>
      </c>
    </row>
    <row r="77" ht="16.5">
      <c r="B77" s="42" t="s">
        <v>109</v>
      </c>
    </row>
    <row r="78" ht="16.5">
      <c r="B78" s="50" t="s">
        <v>12</v>
      </c>
    </row>
    <row r="79" ht="16.5">
      <c r="B79" s="42" t="s">
        <v>110</v>
      </c>
    </row>
    <row r="80" ht="16.5">
      <c r="B80" s="42"/>
    </row>
    <row r="81" ht="16.5">
      <c r="B81" s="50"/>
    </row>
    <row r="82" ht="16.5">
      <c r="B82" s="42" t="s">
        <v>111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2"/>
  <sheetViews>
    <sheetView zoomScale="90" zoomScaleNormal="90" zoomScalePageLayoutView="0" workbookViewId="0" topLeftCell="A1">
      <selection activeCell="A1" sqref="A1"/>
    </sheetView>
  </sheetViews>
  <sheetFormatPr defaultColWidth="9.00390625" defaultRowHeight="16.5"/>
  <cols>
    <col min="1" max="1" width="4.125" style="0" customWidth="1"/>
    <col min="2" max="2" width="16.875" style="0" customWidth="1"/>
    <col min="3" max="10" width="13.125" style="0" customWidth="1"/>
  </cols>
  <sheetData>
    <row r="1" s="1" customFormat="1" ht="15">
      <c r="B1" s="2" t="s">
        <v>151</v>
      </c>
    </row>
    <row r="2" s="1" customFormat="1" ht="15"/>
    <row r="3" spans="2:3" s="1" customFormat="1" ht="16.5">
      <c r="B3" s="6" t="s">
        <v>70</v>
      </c>
      <c r="C3" s="9"/>
    </row>
    <row r="4" spans="2:3" s="1" customFormat="1" ht="16.5">
      <c r="B4" s="6"/>
      <c r="C4" s="9"/>
    </row>
    <row r="5" spans="1:10" ht="16.5">
      <c r="A5" s="1"/>
      <c r="B5" s="9" t="s">
        <v>260</v>
      </c>
      <c r="C5" s="1"/>
      <c r="D5" s="1"/>
      <c r="E5" s="1"/>
      <c r="F5" s="1"/>
      <c r="G5" s="1"/>
      <c r="H5" s="1"/>
      <c r="I5" s="1"/>
      <c r="J5" s="1"/>
    </row>
    <row r="6" spans="1:10" ht="16.5">
      <c r="A6" s="9"/>
      <c r="B6" s="1"/>
      <c r="C6" s="1"/>
      <c r="D6" s="1"/>
      <c r="E6" s="1"/>
      <c r="F6" s="1"/>
      <c r="G6" s="1"/>
      <c r="H6" s="1"/>
      <c r="I6" s="1"/>
      <c r="J6" s="1"/>
    </row>
    <row r="7" spans="1:10" ht="17.25" thickBot="1">
      <c r="A7" s="1"/>
      <c r="B7" s="10" t="s">
        <v>133</v>
      </c>
      <c r="C7" s="10"/>
      <c r="D7" s="10"/>
      <c r="E7" s="10"/>
      <c r="F7" s="10"/>
      <c r="G7" s="10"/>
      <c r="H7" s="10"/>
      <c r="I7" s="10"/>
      <c r="J7" s="10"/>
    </row>
    <row r="8" spans="1:10" ht="16.5">
      <c r="A8" s="1"/>
      <c r="B8" s="13"/>
      <c r="C8" s="97" t="s">
        <v>1</v>
      </c>
      <c r="D8" s="97"/>
      <c r="E8" s="98" t="s">
        <v>2</v>
      </c>
      <c r="F8" s="99"/>
      <c r="G8" s="97" t="s">
        <v>3</v>
      </c>
      <c r="H8" s="97"/>
      <c r="I8" s="16" t="s">
        <v>261</v>
      </c>
      <c r="J8" s="100"/>
    </row>
    <row r="9" spans="1:10" ht="16.5">
      <c r="A9" s="1"/>
      <c r="B9" s="18"/>
      <c r="C9" s="101" t="s">
        <v>4</v>
      </c>
      <c r="D9" s="102" t="s">
        <v>5</v>
      </c>
      <c r="E9" s="101" t="s">
        <v>4</v>
      </c>
      <c r="F9" s="102" t="s">
        <v>5</v>
      </c>
      <c r="G9" s="101" t="s">
        <v>4</v>
      </c>
      <c r="H9" s="102" t="s">
        <v>5</v>
      </c>
      <c r="I9" s="101" t="s">
        <v>4</v>
      </c>
      <c r="J9" s="103" t="s">
        <v>5</v>
      </c>
    </row>
    <row r="10" spans="1:10" ht="17.25" thickBot="1">
      <c r="A10" s="1"/>
      <c r="B10" s="22" t="s">
        <v>6</v>
      </c>
      <c r="C10" s="104" t="s">
        <v>7</v>
      </c>
      <c r="D10" s="105" t="s">
        <v>113</v>
      </c>
      <c r="E10" s="104" t="s">
        <v>7</v>
      </c>
      <c r="F10" s="105" t="s">
        <v>113</v>
      </c>
      <c r="G10" s="104" t="s">
        <v>7</v>
      </c>
      <c r="H10" s="105" t="s">
        <v>113</v>
      </c>
      <c r="I10" s="104" t="s">
        <v>7</v>
      </c>
      <c r="J10" s="106" t="s">
        <v>113</v>
      </c>
    </row>
    <row r="11" spans="1:10" ht="16.5">
      <c r="A11" s="5">
        <v>1</v>
      </c>
      <c r="B11" s="27" t="s">
        <v>114</v>
      </c>
      <c r="C11" s="28">
        <v>10</v>
      </c>
      <c r="D11" s="29">
        <v>6.385</v>
      </c>
      <c r="E11" s="28">
        <v>5</v>
      </c>
      <c r="F11" s="29">
        <v>3.271</v>
      </c>
      <c r="G11" s="28">
        <v>8</v>
      </c>
      <c r="H11" s="29">
        <v>4.313</v>
      </c>
      <c r="I11" s="28">
        <f aca="true" t="shared" si="0" ref="I11:J25">SUM(C11,E11,G11)</f>
        <v>23</v>
      </c>
      <c r="J11" s="30">
        <f t="shared" si="0"/>
        <v>13.968999999999998</v>
      </c>
    </row>
    <row r="12" spans="1:10" ht="16.5">
      <c r="A12" s="5">
        <v>2</v>
      </c>
      <c r="B12" s="31" t="s">
        <v>115</v>
      </c>
      <c r="C12" s="28">
        <v>15</v>
      </c>
      <c r="D12" s="29">
        <v>26.45</v>
      </c>
      <c r="E12" s="28">
        <v>36</v>
      </c>
      <c r="F12" s="29">
        <v>62.795</v>
      </c>
      <c r="G12" s="28">
        <v>54</v>
      </c>
      <c r="H12" s="29">
        <v>99.346</v>
      </c>
      <c r="I12" s="28">
        <f t="shared" si="0"/>
        <v>105</v>
      </c>
      <c r="J12" s="30">
        <f t="shared" si="0"/>
        <v>188.591</v>
      </c>
    </row>
    <row r="13" spans="1:10" ht="16.5">
      <c r="A13" s="5">
        <v>3</v>
      </c>
      <c r="B13" s="31" t="s">
        <v>116</v>
      </c>
      <c r="C13" s="28">
        <v>17</v>
      </c>
      <c r="D13" s="29">
        <v>44.0775</v>
      </c>
      <c r="E13" s="28">
        <v>65</v>
      </c>
      <c r="F13" s="29">
        <v>174.156</v>
      </c>
      <c r="G13" s="28">
        <v>73</v>
      </c>
      <c r="H13" s="29">
        <v>191.7733</v>
      </c>
      <c r="I13" s="28">
        <f t="shared" si="0"/>
        <v>155</v>
      </c>
      <c r="J13" s="30">
        <f t="shared" si="0"/>
        <v>410.0068</v>
      </c>
    </row>
    <row r="14" spans="1:10" ht="16.5">
      <c r="A14" s="5">
        <v>4</v>
      </c>
      <c r="B14" s="31" t="s">
        <v>8</v>
      </c>
      <c r="C14" s="28">
        <v>99</v>
      </c>
      <c r="D14" s="29">
        <v>422.376</v>
      </c>
      <c r="E14" s="28">
        <v>282</v>
      </c>
      <c r="F14" s="29">
        <v>1174.566</v>
      </c>
      <c r="G14" s="28">
        <v>505</v>
      </c>
      <c r="H14" s="29">
        <v>2141.828646</v>
      </c>
      <c r="I14" s="28">
        <f t="shared" si="0"/>
        <v>886</v>
      </c>
      <c r="J14" s="30">
        <f t="shared" si="0"/>
        <v>3738.770646</v>
      </c>
    </row>
    <row r="15" spans="1:10" ht="16.5">
      <c r="A15" s="5">
        <v>5</v>
      </c>
      <c r="B15" s="31" t="s">
        <v>117</v>
      </c>
      <c r="C15" s="28">
        <v>109</v>
      </c>
      <c r="D15" s="29">
        <v>660.09772</v>
      </c>
      <c r="E15" s="28">
        <v>175</v>
      </c>
      <c r="F15" s="29">
        <v>1027.479</v>
      </c>
      <c r="G15" s="28">
        <v>428</v>
      </c>
      <c r="H15" s="29">
        <v>2510.68</v>
      </c>
      <c r="I15" s="28">
        <f t="shared" si="0"/>
        <v>712</v>
      </c>
      <c r="J15" s="30">
        <f t="shared" si="0"/>
        <v>4198.256719999999</v>
      </c>
    </row>
    <row r="16" spans="1:10" ht="16.5">
      <c r="A16" s="32" t="s">
        <v>118</v>
      </c>
      <c r="B16" s="33" t="s">
        <v>119</v>
      </c>
      <c r="C16" s="34">
        <v>32</v>
      </c>
      <c r="D16" s="35">
        <v>241.695</v>
      </c>
      <c r="E16" s="34">
        <v>72</v>
      </c>
      <c r="F16" s="35">
        <v>545.43</v>
      </c>
      <c r="G16" s="34">
        <v>96</v>
      </c>
      <c r="H16" s="35">
        <v>723.1598</v>
      </c>
      <c r="I16" s="34">
        <f t="shared" si="0"/>
        <v>200</v>
      </c>
      <c r="J16" s="36">
        <f t="shared" si="0"/>
        <v>1510.2848</v>
      </c>
    </row>
    <row r="17" spans="1:10" ht="16.5">
      <c r="A17" s="32" t="s">
        <v>120</v>
      </c>
      <c r="B17" s="33" t="s">
        <v>121</v>
      </c>
      <c r="C17" s="34">
        <v>78</v>
      </c>
      <c r="D17" s="35">
        <v>702.423</v>
      </c>
      <c r="E17" s="34">
        <v>76</v>
      </c>
      <c r="F17" s="35">
        <v>680.4538</v>
      </c>
      <c r="G17" s="34">
        <v>101</v>
      </c>
      <c r="H17" s="35">
        <v>905.60968</v>
      </c>
      <c r="I17" s="34">
        <f t="shared" si="0"/>
        <v>255</v>
      </c>
      <c r="J17" s="36">
        <f t="shared" si="0"/>
        <v>2288.48648</v>
      </c>
    </row>
    <row r="18" spans="1:10" ht="16.5">
      <c r="A18" s="26">
        <v>6</v>
      </c>
      <c r="B18" s="31" t="s">
        <v>122</v>
      </c>
      <c r="C18" s="28">
        <f aca="true" t="shared" si="1" ref="C18:H18">C16+C17</f>
        <v>110</v>
      </c>
      <c r="D18" s="29">
        <f t="shared" si="1"/>
        <v>944.1179999999999</v>
      </c>
      <c r="E18" s="28">
        <f t="shared" si="1"/>
        <v>148</v>
      </c>
      <c r="F18" s="29">
        <f t="shared" si="1"/>
        <v>1225.8838</v>
      </c>
      <c r="G18" s="28">
        <f t="shared" si="1"/>
        <v>197</v>
      </c>
      <c r="H18" s="29">
        <f t="shared" si="1"/>
        <v>1628.76948</v>
      </c>
      <c r="I18" s="28">
        <f t="shared" si="0"/>
        <v>455</v>
      </c>
      <c r="J18" s="30">
        <f t="shared" si="0"/>
        <v>3798.77128</v>
      </c>
    </row>
    <row r="19" spans="1:10" ht="16.5">
      <c r="A19" s="32" t="s">
        <v>123</v>
      </c>
      <c r="B19" s="33" t="s">
        <v>124</v>
      </c>
      <c r="C19" s="34">
        <v>26</v>
      </c>
      <c r="D19" s="35">
        <v>285.85272</v>
      </c>
      <c r="E19" s="34">
        <v>31</v>
      </c>
      <c r="F19" s="35">
        <v>332.258</v>
      </c>
      <c r="G19" s="34">
        <v>45</v>
      </c>
      <c r="H19" s="35">
        <v>495.698</v>
      </c>
      <c r="I19" s="34">
        <f t="shared" si="0"/>
        <v>102</v>
      </c>
      <c r="J19" s="36">
        <f t="shared" si="0"/>
        <v>1113.80872</v>
      </c>
    </row>
    <row r="20" spans="1:10" ht="16.5">
      <c r="A20" s="32" t="s">
        <v>125</v>
      </c>
      <c r="B20" s="33" t="s">
        <v>126</v>
      </c>
      <c r="C20" s="34">
        <v>51</v>
      </c>
      <c r="D20" s="35">
        <v>753.707</v>
      </c>
      <c r="E20" s="34">
        <v>51</v>
      </c>
      <c r="F20" s="35">
        <v>798.289</v>
      </c>
      <c r="G20" s="34">
        <v>43</v>
      </c>
      <c r="H20" s="35">
        <v>599.865</v>
      </c>
      <c r="I20" s="34">
        <f t="shared" si="0"/>
        <v>145</v>
      </c>
      <c r="J20" s="36">
        <f t="shared" si="0"/>
        <v>2151.861</v>
      </c>
    </row>
    <row r="21" spans="1:10" ht="16.5">
      <c r="A21" s="5">
        <v>7</v>
      </c>
      <c r="B21" s="31" t="s">
        <v>127</v>
      </c>
      <c r="C21" s="28">
        <f aca="true" t="shared" si="2" ref="C21:H21">C19+C20</f>
        <v>77</v>
      </c>
      <c r="D21" s="29">
        <f t="shared" si="2"/>
        <v>1039.55972</v>
      </c>
      <c r="E21" s="28">
        <f t="shared" si="2"/>
        <v>82</v>
      </c>
      <c r="F21" s="29">
        <f t="shared" si="2"/>
        <v>1130.547</v>
      </c>
      <c r="G21" s="28">
        <f t="shared" si="2"/>
        <v>88</v>
      </c>
      <c r="H21" s="29">
        <f t="shared" si="2"/>
        <v>1095.563</v>
      </c>
      <c r="I21" s="28">
        <f t="shared" si="0"/>
        <v>247</v>
      </c>
      <c r="J21" s="30">
        <f t="shared" si="0"/>
        <v>3265.66972</v>
      </c>
    </row>
    <row r="22" spans="1:10" ht="16.5">
      <c r="A22" s="5">
        <v>8</v>
      </c>
      <c r="B22" s="31" t="s">
        <v>128</v>
      </c>
      <c r="C22" s="28">
        <v>18</v>
      </c>
      <c r="D22" s="29">
        <v>431.18</v>
      </c>
      <c r="E22" s="28">
        <v>18</v>
      </c>
      <c r="F22" s="29">
        <v>434.6588</v>
      </c>
      <c r="G22" s="28">
        <v>7</v>
      </c>
      <c r="H22" s="29">
        <v>168.73</v>
      </c>
      <c r="I22" s="28">
        <f t="shared" si="0"/>
        <v>43</v>
      </c>
      <c r="J22" s="30">
        <f t="shared" si="0"/>
        <v>1034.5688</v>
      </c>
    </row>
    <row r="23" spans="1:10" ht="16.5">
      <c r="A23" s="5">
        <v>9</v>
      </c>
      <c r="B23" s="31" t="s">
        <v>132</v>
      </c>
      <c r="C23" s="28">
        <v>5</v>
      </c>
      <c r="D23" s="29">
        <v>174</v>
      </c>
      <c r="E23" s="28">
        <v>3</v>
      </c>
      <c r="F23" s="29">
        <v>98.18</v>
      </c>
      <c r="G23" s="28">
        <v>2</v>
      </c>
      <c r="H23" s="29">
        <v>74</v>
      </c>
      <c r="I23" s="28">
        <f t="shared" si="0"/>
        <v>10</v>
      </c>
      <c r="J23" s="30">
        <f t="shared" si="0"/>
        <v>346.18</v>
      </c>
    </row>
    <row r="24" spans="1:10" ht="16.5">
      <c r="A24" s="5">
        <v>10</v>
      </c>
      <c r="B24" s="31" t="s">
        <v>130</v>
      </c>
      <c r="C24" s="28">
        <v>1</v>
      </c>
      <c r="D24" s="29">
        <v>45.3</v>
      </c>
      <c r="E24" s="28">
        <v>0</v>
      </c>
      <c r="F24" s="29">
        <v>0</v>
      </c>
      <c r="G24" s="28">
        <v>0</v>
      </c>
      <c r="H24" s="29">
        <v>0</v>
      </c>
      <c r="I24" s="28">
        <f t="shared" si="0"/>
        <v>1</v>
      </c>
      <c r="J24" s="30">
        <f t="shared" si="0"/>
        <v>45.3</v>
      </c>
    </row>
    <row r="25" spans="1:10" ht="17.25" thickBot="1">
      <c r="A25" s="26">
        <v>11</v>
      </c>
      <c r="B25" s="31" t="s">
        <v>131</v>
      </c>
      <c r="C25" s="28">
        <v>8</v>
      </c>
      <c r="D25" s="29">
        <v>555.18</v>
      </c>
      <c r="E25" s="28">
        <v>0</v>
      </c>
      <c r="F25" s="29">
        <v>0</v>
      </c>
      <c r="G25" s="28">
        <v>3</v>
      </c>
      <c r="H25" s="29">
        <v>319.5</v>
      </c>
      <c r="I25" s="28">
        <f t="shared" si="0"/>
        <v>11</v>
      </c>
      <c r="J25" s="30">
        <f t="shared" si="0"/>
        <v>874.68</v>
      </c>
    </row>
    <row r="26" spans="1:10" ht="17.25" thickBot="1">
      <c r="A26" s="1"/>
      <c r="B26" s="38" t="s">
        <v>9</v>
      </c>
      <c r="C26" s="39">
        <f aca="true" t="shared" si="3" ref="C26:J26">C11+C12+C13+C14+C15+C18+C21+C22+C23+C24+C25</f>
        <v>469</v>
      </c>
      <c r="D26" s="40">
        <f t="shared" si="3"/>
        <v>4348.72394</v>
      </c>
      <c r="E26" s="39">
        <f t="shared" si="3"/>
        <v>814</v>
      </c>
      <c r="F26" s="40">
        <f t="shared" si="3"/>
        <v>5331.5366</v>
      </c>
      <c r="G26" s="39">
        <f t="shared" si="3"/>
        <v>1365</v>
      </c>
      <c r="H26" s="40">
        <f t="shared" si="3"/>
        <v>8234.503426</v>
      </c>
      <c r="I26" s="39">
        <f t="shared" si="3"/>
        <v>2648</v>
      </c>
      <c r="J26" s="41">
        <f t="shared" si="3"/>
        <v>17914.763966</v>
      </c>
    </row>
    <row r="27" spans="1:10" ht="16.5">
      <c r="A27" s="1"/>
      <c r="B27" s="121"/>
      <c r="C27" s="107"/>
      <c r="D27" s="107"/>
      <c r="E27" s="107"/>
      <c r="F27" s="107"/>
      <c r="G27" s="107"/>
      <c r="H27" s="107"/>
      <c r="I27" s="108"/>
      <c r="J27" s="108"/>
    </row>
    <row r="28" spans="1:10" ht="16.5">
      <c r="A28" s="1"/>
      <c r="B28" s="44"/>
      <c r="C28" s="1"/>
      <c r="D28" s="1"/>
      <c r="E28" s="1"/>
      <c r="F28" s="1"/>
      <c r="G28" s="1"/>
      <c r="H28" s="1"/>
      <c r="I28" s="1"/>
      <c r="J28" s="1"/>
    </row>
    <row r="29" spans="1:10" ht="17.25" thickBot="1">
      <c r="A29" s="1"/>
      <c r="B29" s="10" t="s">
        <v>296</v>
      </c>
      <c r="C29" s="1"/>
      <c r="D29" s="1"/>
      <c r="E29" s="1"/>
      <c r="F29" s="1"/>
      <c r="G29" s="1"/>
      <c r="H29" s="1"/>
      <c r="I29" s="1"/>
      <c r="J29" s="1"/>
    </row>
    <row r="30" spans="1:10" ht="16.5">
      <c r="A30" s="1"/>
      <c r="B30" s="13"/>
      <c r="C30" s="97" t="s">
        <v>1</v>
      </c>
      <c r="D30" s="97"/>
      <c r="E30" s="98" t="s">
        <v>2</v>
      </c>
      <c r="F30" s="99"/>
      <c r="G30" s="97" t="s">
        <v>3</v>
      </c>
      <c r="H30" s="97"/>
      <c r="I30" s="16" t="s">
        <v>261</v>
      </c>
      <c r="J30" s="100"/>
    </row>
    <row r="31" spans="1:10" ht="16.5">
      <c r="A31" s="1"/>
      <c r="B31" s="18"/>
      <c r="C31" s="101" t="s">
        <v>4</v>
      </c>
      <c r="D31" s="102" t="s">
        <v>5</v>
      </c>
      <c r="E31" s="101" t="s">
        <v>4</v>
      </c>
      <c r="F31" s="102" t="s">
        <v>5</v>
      </c>
      <c r="G31" s="101" t="s">
        <v>4</v>
      </c>
      <c r="H31" s="102" t="s">
        <v>5</v>
      </c>
      <c r="I31" s="101" t="s">
        <v>4</v>
      </c>
      <c r="J31" s="103" t="s">
        <v>5</v>
      </c>
    </row>
    <row r="32" spans="1:10" ht="17.25" thickBot="1">
      <c r="A32" s="1"/>
      <c r="B32" s="22" t="s">
        <v>6</v>
      </c>
      <c r="C32" s="104" t="s">
        <v>7</v>
      </c>
      <c r="D32" s="105" t="s">
        <v>113</v>
      </c>
      <c r="E32" s="104" t="s">
        <v>7</v>
      </c>
      <c r="F32" s="105" t="s">
        <v>113</v>
      </c>
      <c r="G32" s="104" t="s">
        <v>7</v>
      </c>
      <c r="H32" s="105" t="s">
        <v>113</v>
      </c>
      <c r="I32" s="104" t="s">
        <v>7</v>
      </c>
      <c r="J32" s="106" t="s">
        <v>113</v>
      </c>
    </row>
    <row r="33" spans="1:10" ht="16.5">
      <c r="A33" s="5">
        <v>1</v>
      </c>
      <c r="B33" s="27" t="s">
        <v>114</v>
      </c>
      <c r="C33" s="28">
        <v>0</v>
      </c>
      <c r="D33" s="29">
        <v>0</v>
      </c>
      <c r="E33" s="28">
        <v>0</v>
      </c>
      <c r="F33" s="29">
        <v>0</v>
      </c>
      <c r="G33" s="28">
        <v>0</v>
      </c>
      <c r="H33" s="29">
        <v>0</v>
      </c>
      <c r="I33" s="28">
        <f aca="true" t="shared" si="4" ref="I33:J47">SUM(C33,E33,G33)</f>
        <v>0</v>
      </c>
      <c r="J33" s="30">
        <f t="shared" si="4"/>
        <v>0</v>
      </c>
    </row>
    <row r="34" spans="1:10" ht="16.5">
      <c r="A34" s="5">
        <v>2</v>
      </c>
      <c r="B34" s="31" t="s">
        <v>115</v>
      </c>
      <c r="C34" s="28">
        <v>1</v>
      </c>
      <c r="D34" s="29">
        <v>1.9</v>
      </c>
      <c r="E34" s="28">
        <v>5</v>
      </c>
      <c r="F34" s="29">
        <v>8.828</v>
      </c>
      <c r="G34" s="28">
        <v>13</v>
      </c>
      <c r="H34" s="29">
        <v>23.258</v>
      </c>
      <c r="I34" s="28">
        <f t="shared" si="4"/>
        <v>19</v>
      </c>
      <c r="J34" s="30">
        <f t="shared" si="4"/>
        <v>33.986</v>
      </c>
    </row>
    <row r="35" spans="1:10" ht="16.5">
      <c r="A35" s="5">
        <v>3</v>
      </c>
      <c r="B35" s="31" t="s">
        <v>116</v>
      </c>
      <c r="C35" s="28">
        <v>3</v>
      </c>
      <c r="D35" s="29">
        <v>7.63</v>
      </c>
      <c r="E35" s="28">
        <v>22</v>
      </c>
      <c r="F35" s="29">
        <v>58.008</v>
      </c>
      <c r="G35" s="28">
        <v>35</v>
      </c>
      <c r="H35" s="29">
        <v>88.7953</v>
      </c>
      <c r="I35" s="28">
        <f t="shared" si="4"/>
        <v>60</v>
      </c>
      <c r="J35" s="30">
        <f t="shared" si="4"/>
        <v>154.4333</v>
      </c>
    </row>
    <row r="36" spans="1:10" ht="16.5">
      <c r="A36" s="5">
        <v>4</v>
      </c>
      <c r="B36" s="31" t="s">
        <v>8</v>
      </c>
      <c r="C36" s="28">
        <v>20</v>
      </c>
      <c r="D36" s="29">
        <v>82.52</v>
      </c>
      <c r="E36" s="28">
        <v>52</v>
      </c>
      <c r="F36" s="29">
        <v>219.055</v>
      </c>
      <c r="G36" s="28">
        <v>175</v>
      </c>
      <c r="H36" s="29">
        <v>728.305646</v>
      </c>
      <c r="I36" s="28">
        <f t="shared" si="4"/>
        <v>247</v>
      </c>
      <c r="J36" s="30">
        <f t="shared" si="4"/>
        <v>1029.880646</v>
      </c>
    </row>
    <row r="37" spans="1:10" ht="16.5">
      <c r="A37" s="5">
        <v>5</v>
      </c>
      <c r="B37" s="31" t="s">
        <v>117</v>
      </c>
      <c r="C37" s="28">
        <v>11</v>
      </c>
      <c r="D37" s="29">
        <v>65.54</v>
      </c>
      <c r="E37" s="28">
        <v>38</v>
      </c>
      <c r="F37" s="29">
        <v>217.398</v>
      </c>
      <c r="G37" s="28">
        <v>67</v>
      </c>
      <c r="H37" s="29">
        <v>376.232</v>
      </c>
      <c r="I37" s="28">
        <f t="shared" si="4"/>
        <v>116</v>
      </c>
      <c r="J37" s="30">
        <f t="shared" si="4"/>
        <v>659.1700000000001</v>
      </c>
    </row>
    <row r="38" spans="1:10" ht="16.5">
      <c r="A38" s="32" t="s">
        <v>118</v>
      </c>
      <c r="B38" s="33" t="s">
        <v>119</v>
      </c>
      <c r="C38" s="34">
        <v>4</v>
      </c>
      <c r="D38" s="35">
        <v>30.25</v>
      </c>
      <c r="E38" s="34">
        <v>3</v>
      </c>
      <c r="F38" s="35">
        <v>21.66</v>
      </c>
      <c r="G38" s="34">
        <v>5</v>
      </c>
      <c r="H38" s="35">
        <v>37</v>
      </c>
      <c r="I38" s="34">
        <f t="shared" si="4"/>
        <v>12</v>
      </c>
      <c r="J38" s="36">
        <f t="shared" si="4"/>
        <v>88.91</v>
      </c>
    </row>
    <row r="39" spans="1:10" ht="16.5">
      <c r="A39" s="32" t="s">
        <v>120</v>
      </c>
      <c r="B39" s="33" t="s">
        <v>121</v>
      </c>
      <c r="C39" s="34">
        <v>2</v>
      </c>
      <c r="D39" s="35">
        <v>18.2</v>
      </c>
      <c r="E39" s="34">
        <v>0</v>
      </c>
      <c r="F39" s="35">
        <v>0</v>
      </c>
      <c r="G39" s="34">
        <v>1</v>
      </c>
      <c r="H39" s="35">
        <v>8.88</v>
      </c>
      <c r="I39" s="34">
        <f t="shared" si="4"/>
        <v>3</v>
      </c>
      <c r="J39" s="36">
        <f t="shared" si="4"/>
        <v>27.08</v>
      </c>
    </row>
    <row r="40" spans="1:10" ht="16.5">
      <c r="A40" s="26">
        <v>6</v>
      </c>
      <c r="B40" s="31" t="s">
        <v>122</v>
      </c>
      <c r="C40" s="28">
        <f aca="true" t="shared" si="5" ref="C40:H40">C38+C39</f>
        <v>6</v>
      </c>
      <c r="D40" s="29">
        <f t="shared" si="5"/>
        <v>48.45</v>
      </c>
      <c r="E40" s="28">
        <f t="shared" si="5"/>
        <v>3</v>
      </c>
      <c r="F40" s="29">
        <f t="shared" si="5"/>
        <v>21.66</v>
      </c>
      <c r="G40" s="28">
        <f t="shared" si="5"/>
        <v>6</v>
      </c>
      <c r="H40" s="29">
        <f t="shared" si="5"/>
        <v>45.88</v>
      </c>
      <c r="I40" s="28">
        <f t="shared" si="4"/>
        <v>15</v>
      </c>
      <c r="J40" s="30">
        <f t="shared" si="4"/>
        <v>115.99000000000001</v>
      </c>
    </row>
    <row r="41" spans="1:10" ht="16.5">
      <c r="A41" s="32" t="s">
        <v>123</v>
      </c>
      <c r="B41" s="33" t="s">
        <v>124</v>
      </c>
      <c r="C41" s="34">
        <v>1</v>
      </c>
      <c r="D41" s="35">
        <v>11.83</v>
      </c>
      <c r="E41" s="34">
        <v>0</v>
      </c>
      <c r="F41" s="35">
        <v>0</v>
      </c>
      <c r="G41" s="34">
        <v>0</v>
      </c>
      <c r="H41" s="35">
        <v>0</v>
      </c>
      <c r="I41" s="34">
        <f t="shared" si="4"/>
        <v>1</v>
      </c>
      <c r="J41" s="36">
        <f t="shared" si="4"/>
        <v>11.83</v>
      </c>
    </row>
    <row r="42" spans="1:10" ht="16.5">
      <c r="A42" s="32" t="s">
        <v>125</v>
      </c>
      <c r="B42" s="33" t="s">
        <v>126</v>
      </c>
      <c r="C42" s="34">
        <v>2</v>
      </c>
      <c r="D42" s="35">
        <v>29.2</v>
      </c>
      <c r="E42" s="34">
        <v>0</v>
      </c>
      <c r="F42" s="35">
        <v>0</v>
      </c>
      <c r="G42" s="34">
        <v>0</v>
      </c>
      <c r="H42" s="35">
        <v>0</v>
      </c>
      <c r="I42" s="34">
        <f t="shared" si="4"/>
        <v>2</v>
      </c>
      <c r="J42" s="36">
        <f t="shared" si="4"/>
        <v>29.2</v>
      </c>
    </row>
    <row r="43" spans="1:10" ht="16.5">
      <c r="A43" s="5">
        <v>7</v>
      </c>
      <c r="B43" s="31" t="s">
        <v>127</v>
      </c>
      <c r="C43" s="28">
        <f aca="true" t="shared" si="6" ref="C43:H43">C41+C42</f>
        <v>3</v>
      </c>
      <c r="D43" s="29">
        <f t="shared" si="6"/>
        <v>41.03</v>
      </c>
      <c r="E43" s="28">
        <f t="shared" si="6"/>
        <v>0</v>
      </c>
      <c r="F43" s="29">
        <f t="shared" si="6"/>
        <v>0</v>
      </c>
      <c r="G43" s="28">
        <f t="shared" si="6"/>
        <v>0</v>
      </c>
      <c r="H43" s="29">
        <f t="shared" si="6"/>
        <v>0</v>
      </c>
      <c r="I43" s="28">
        <f t="shared" si="4"/>
        <v>3</v>
      </c>
      <c r="J43" s="30">
        <f t="shared" si="4"/>
        <v>41.03</v>
      </c>
    </row>
    <row r="44" spans="1:10" ht="16.5">
      <c r="A44" s="5">
        <v>8</v>
      </c>
      <c r="B44" s="31" t="s">
        <v>128</v>
      </c>
      <c r="C44" s="28">
        <v>0</v>
      </c>
      <c r="D44" s="29">
        <v>0</v>
      </c>
      <c r="E44" s="28">
        <v>0</v>
      </c>
      <c r="F44" s="29">
        <v>0</v>
      </c>
      <c r="G44" s="28">
        <v>0</v>
      </c>
      <c r="H44" s="29">
        <v>0</v>
      </c>
      <c r="I44" s="28">
        <f t="shared" si="4"/>
        <v>0</v>
      </c>
      <c r="J44" s="30">
        <f t="shared" si="4"/>
        <v>0</v>
      </c>
    </row>
    <row r="45" spans="1:10" ht="16.5">
      <c r="A45" s="5">
        <v>9</v>
      </c>
      <c r="B45" s="31" t="s">
        <v>129</v>
      </c>
      <c r="C45" s="28">
        <v>0</v>
      </c>
      <c r="D45" s="29">
        <v>0</v>
      </c>
      <c r="E45" s="28">
        <v>0</v>
      </c>
      <c r="F45" s="29">
        <v>0</v>
      </c>
      <c r="G45" s="28">
        <v>0</v>
      </c>
      <c r="H45" s="29">
        <v>0</v>
      </c>
      <c r="I45" s="28">
        <f t="shared" si="4"/>
        <v>0</v>
      </c>
      <c r="J45" s="30">
        <f t="shared" si="4"/>
        <v>0</v>
      </c>
    </row>
    <row r="46" spans="1:10" ht="16.5">
      <c r="A46" s="5">
        <v>10</v>
      </c>
      <c r="B46" s="31" t="s">
        <v>130</v>
      </c>
      <c r="C46" s="28">
        <v>0</v>
      </c>
      <c r="D46" s="29">
        <v>0</v>
      </c>
      <c r="E46" s="28">
        <v>0</v>
      </c>
      <c r="F46" s="29">
        <v>0</v>
      </c>
      <c r="G46" s="28">
        <v>0</v>
      </c>
      <c r="H46" s="29">
        <v>0</v>
      </c>
      <c r="I46" s="28">
        <f t="shared" si="4"/>
        <v>0</v>
      </c>
      <c r="J46" s="30">
        <f t="shared" si="4"/>
        <v>0</v>
      </c>
    </row>
    <row r="47" spans="1:10" ht="17.25" thickBot="1">
      <c r="A47" s="26">
        <v>11</v>
      </c>
      <c r="B47" s="31" t="s">
        <v>131</v>
      </c>
      <c r="C47" s="28">
        <v>0</v>
      </c>
      <c r="D47" s="29">
        <v>0</v>
      </c>
      <c r="E47" s="28">
        <v>0</v>
      </c>
      <c r="F47" s="29">
        <v>0</v>
      </c>
      <c r="G47" s="28">
        <v>0</v>
      </c>
      <c r="H47" s="29">
        <v>0</v>
      </c>
      <c r="I47" s="28">
        <f t="shared" si="4"/>
        <v>0</v>
      </c>
      <c r="J47" s="30">
        <f t="shared" si="4"/>
        <v>0</v>
      </c>
    </row>
    <row r="48" spans="1:10" ht="17.25" thickBot="1">
      <c r="A48" s="1"/>
      <c r="B48" s="38" t="s">
        <v>9</v>
      </c>
      <c r="C48" s="39">
        <f aca="true" t="shared" si="7" ref="C48:J48">C33+C34+C35+C36+C37+C40+C43+C44+C45+C46+C47</f>
        <v>44</v>
      </c>
      <c r="D48" s="40">
        <f t="shared" si="7"/>
        <v>247.07000000000002</v>
      </c>
      <c r="E48" s="39">
        <f t="shared" si="7"/>
        <v>120</v>
      </c>
      <c r="F48" s="40">
        <f t="shared" si="7"/>
        <v>524.949</v>
      </c>
      <c r="G48" s="39">
        <f t="shared" si="7"/>
        <v>296</v>
      </c>
      <c r="H48" s="40">
        <f t="shared" si="7"/>
        <v>1262.4709460000001</v>
      </c>
      <c r="I48" s="39">
        <f t="shared" si="7"/>
        <v>460</v>
      </c>
      <c r="J48" s="41">
        <f t="shared" si="7"/>
        <v>2034.4899460000001</v>
      </c>
    </row>
    <row r="49" spans="1:10" ht="16.5">
      <c r="A49" s="1"/>
      <c r="B49" s="42"/>
      <c r="C49" s="107"/>
      <c r="D49" s="107"/>
      <c r="E49" s="107"/>
      <c r="F49" s="107"/>
      <c r="G49" s="107"/>
      <c r="H49" s="107"/>
      <c r="I49" s="108"/>
      <c r="J49" s="108"/>
    </row>
    <row r="50" spans="1:10" ht="17.25" thickBot="1">
      <c r="A50" s="1"/>
      <c r="B50" s="10" t="s">
        <v>108</v>
      </c>
      <c r="C50" s="1"/>
      <c r="D50" s="1"/>
      <c r="E50" s="1"/>
      <c r="F50" s="1"/>
      <c r="G50" s="107"/>
      <c r="H50" s="107"/>
      <c r="I50" s="108"/>
      <c r="J50" s="108"/>
    </row>
    <row r="51" spans="1:10" ht="16.5">
      <c r="A51" s="1"/>
      <c r="B51" s="13"/>
      <c r="C51" s="97" t="s">
        <v>1</v>
      </c>
      <c r="D51" s="97"/>
      <c r="E51" s="98" t="s">
        <v>2</v>
      </c>
      <c r="F51" s="99"/>
      <c r="G51" s="97" t="s">
        <v>3</v>
      </c>
      <c r="H51" s="97"/>
      <c r="I51" s="16" t="s">
        <v>261</v>
      </c>
      <c r="J51" s="100"/>
    </row>
    <row r="52" spans="1:10" ht="16.5">
      <c r="A52" s="1"/>
      <c r="B52" s="18"/>
      <c r="C52" s="101" t="s">
        <v>4</v>
      </c>
      <c r="D52" s="102" t="s">
        <v>5</v>
      </c>
      <c r="E52" s="101" t="s">
        <v>4</v>
      </c>
      <c r="F52" s="102" t="s">
        <v>5</v>
      </c>
      <c r="G52" s="101" t="s">
        <v>4</v>
      </c>
      <c r="H52" s="102" t="s">
        <v>5</v>
      </c>
      <c r="I52" s="101" t="s">
        <v>4</v>
      </c>
      <c r="J52" s="103" t="s">
        <v>5</v>
      </c>
    </row>
    <row r="53" spans="1:10" ht="17.25" thickBot="1">
      <c r="A53" s="1"/>
      <c r="B53" s="22" t="s">
        <v>6</v>
      </c>
      <c r="C53" s="104" t="s">
        <v>7</v>
      </c>
      <c r="D53" s="105" t="s">
        <v>113</v>
      </c>
      <c r="E53" s="104" t="s">
        <v>7</v>
      </c>
      <c r="F53" s="105" t="s">
        <v>113</v>
      </c>
      <c r="G53" s="104" t="s">
        <v>7</v>
      </c>
      <c r="H53" s="105" t="s">
        <v>113</v>
      </c>
      <c r="I53" s="104" t="s">
        <v>7</v>
      </c>
      <c r="J53" s="106" t="s">
        <v>113</v>
      </c>
    </row>
    <row r="54" spans="1:10" ht="16.5">
      <c r="A54" s="5">
        <v>1</v>
      </c>
      <c r="B54" s="27" t="s">
        <v>38</v>
      </c>
      <c r="C54" s="28">
        <f aca="true" t="shared" si="8" ref="C54:H68">C11-C33</f>
        <v>10</v>
      </c>
      <c r="D54" s="29">
        <f t="shared" si="8"/>
        <v>6.385</v>
      </c>
      <c r="E54" s="28">
        <f t="shared" si="8"/>
        <v>5</v>
      </c>
      <c r="F54" s="29">
        <f t="shared" si="8"/>
        <v>3.271</v>
      </c>
      <c r="G54" s="28">
        <f t="shared" si="8"/>
        <v>8</v>
      </c>
      <c r="H54" s="29">
        <f t="shared" si="8"/>
        <v>4.313</v>
      </c>
      <c r="I54" s="28">
        <f aca="true" t="shared" si="9" ref="I54:J68">SUM(C54,E54,G54)</f>
        <v>23</v>
      </c>
      <c r="J54" s="30">
        <f t="shared" si="9"/>
        <v>13.968999999999998</v>
      </c>
    </row>
    <row r="55" spans="1:10" ht="16.5">
      <c r="A55" s="5">
        <v>2</v>
      </c>
      <c r="B55" s="31" t="s">
        <v>71</v>
      </c>
      <c r="C55" s="28">
        <f t="shared" si="8"/>
        <v>14</v>
      </c>
      <c r="D55" s="29">
        <f t="shared" si="8"/>
        <v>24.55</v>
      </c>
      <c r="E55" s="28">
        <f t="shared" si="8"/>
        <v>31</v>
      </c>
      <c r="F55" s="29">
        <f t="shared" si="8"/>
        <v>53.967</v>
      </c>
      <c r="G55" s="28">
        <f t="shared" si="8"/>
        <v>41</v>
      </c>
      <c r="H55" s="29">
        <f t="shared" si="8"/>
        <v>76.08800000000001</v>
      </c>
      <c r="I55" s="28">
        <f t="shared" si="9"/>
        <v>86</v>
      </c>
      <c r="J55" s="30">
        <f t="shared" si="9"/>
        <v>154.60500000000002</v>
      </c>
    </row>
    <row r="56" spans="1:10" ht="16.5">
      <c r="A56" s="5">
        <v>3</v>
      </c>
      <c r="B56" s="31" t="s">
        <v>72</v>
      </c>
      <c r="C56" s="28">
        <f t="shared" si="8"/>
        <v>14</v>
      </c>
      <c r="D56" s="29">
        <f t="shared" si="8"/>
        <v>36.4475</v>
      </c>
      <c r="E56" s="28">
        <f t="shared" si="8"/>
        <v>43</v>
      </c>
      <c r="F56" s="29">
        <f t="shared" si="8"/>
        <v>116.148</v>
      </c>
      <c r="G56" s="28">
        <f t="shared" si="8"/>
        <v>38</v>
      </c>
      <c r="H56" s="29">
        <f t="shared" si="8"/>
        <v>102.97800000000001</v>
      </c>
      <c r="I56" s="28">
        <f t="shared" si="9"/>
        <v>95</v>
      </c>
      <c r="J56" s="30">
        <f t="shared" si="9"/>
        <v>255.5735</v>
      </c>
    </row>
    <row r="57" spans="1:10" ht="16.5">
      <c r="A57" s="5">
        <v>4</v>
      </c>
      <c r="B57" s="31" t="s">
        <v>8</v>
      </c>
      <c r="C57" s="28">
        <f t="shared" si="8"/>
        <v>79</v>
      </c>
      <c r="D57" s="29">
        <f t="shared" si="8"/>
        <v>339.856</v>
      </c>
      <c r="E57" s="28">
        <f t="shared" si="8"/>
        <v>230</v>
      </c>
      <c r="F57" s="29">
        <f t="shared" si="8"/>
        <v>955.511</v>
      </c>
      <c r="G57" s="28">
        <f t="shared" si="8"/>
        <v>330</v>
      </c>
      <c r="H57" s="29">
        <f t="shared" si="8"/>
        <v>1413.523</v>
      </c>
      <c r="I57" s="28">
        <f t="shared" si="9"/>
        <v>639</v>
      </c>
      <c r="J57" s="30">
        <f t="shared" si="9"/>
        <v>2708.89</v>
      </c>
    </row>
    <row r="58" spans="1:10" ht="16.5">
      <c r="A58" s="5">
        <v>5</v>
      </c>
      <c r="B58" s="31" t="s">
        <v>73</v>
      </c>
      <c r="C58" s="28">
        <f t="shared" si="8"/>
        <v>98</v>
      </c>
      <c r="D58" s="29">
        <f t="shared" si="8"/>
        <v>594.55772</v>
      </c>
      <c r="E58" s="28">
        <f t="shared" si="8"/>
        <v>137</v>
      </c>
      <c r="F58" s="29">
        <f t="shared" si="8"/>
        <v>810.081</v>
      </c>
      <c r="G58" s="28">
        <f t="shared" si="8"/>
        <v>361</v>
      </c>
      <c r="H58" s="29">
        <f t="shared" si="8"/>
        <v>2134.448</v>
      </c>
      <c r="I58" s="28">
        <f t="shared" si="9"/>
        <v>596</v>
      </c>
      <c r="J58" s="30">
        <f t="shared" si="9"/>
        <v>3539.08672</v>
      </c>
    </row>
    <row r="59" spans="1:10" ht="16.5">
      <c r="A59" s="32" t="s">
        <v>118</v>
      </c>
      <c r="B59" s="33" t="s">
        <v>74</v>
      </c>
      <c r="C59" s="34">
        <f t="shared" si="8"/>
        <v>28</v>
      </c>
      <c r="D59" s="35">
        <f t="shared" si="8"/>
        <v>211.445</v>
      </c>
      <c r="E59" s="34">
        <f t="shared" si="8"/>
        <v>69</v>
      </c>
      <c r="F59" s="35">
        <f t="shared" si="8"/>
        <v>523.77</v>
      </c>
      <c r="G59" s="34">
        <f t="shared" si="8"/>
        <v>91</v>
      </c>
      <c r="H59" s="35">
        <f t="shared" si="8"/>
        <v>686.1598</v>
      </c>
      <c r="I59" s="34">
        <f t="shared" si="9"/>
        <v>188</v>
      </c>
      <c r="J59" s="36">
        <f t="shared" si="9"/>
        <v>1421.3748</v>
      </c>
    </row>
    <row r="60" spans="1:10" ht="16.5">
      <c r="A60" s="32" t="s">
        <v>120</v>
      </c>
      <c r="B60" s="33" t="s">
        <v>75</v>
      </c>
      <c r="C60" s="34">
        <f t="shared" si="8"/>
        <v>76</v>
      </c>
      <c r="D60" s="35">
        <f t="shared" si="8"/>
        <v>684.223</v>
      </c>
      <c r="E60" s="34">
        <f t="shared" si="8"/>
        <v>76</v>
      </c>
      <c r="F60" s="35">
        <f t="shared" si="8"/>
        <v>680.4538</v>
      </c>
      <c r="G60" s="34">
        <f t="shared" si="8"/>
        <v>100</v>
      </c>
      <c r="H60" s="35">
        <f t="shared" si="8"/>
        <v>896.72968</v>
      </c>
      <c r="I60" s="34">
        <f t="shared" si="9"/>
        <v>252</v>
      </c>
      <c r="J60" s="36">
        <f t="shared" si="9"/>
        <v>2261.40648</v>
      </c>
    </row>
    <row r="61" spans="1:10" ht="16.5">
      <c r="A61" s="26">
        <v>6</v>
      </c>
      <c r="B61" s="31" t="s">
        <v>76</v>
      </c>
      <c r="C61" s="28">
        <f t="shared" si="8"/>
        <v>104</v>
      </c>
      <c r="D61" s="29">
        <f t="shared" si="8"/>
        <v>895.6679999999999</v>
      </c>
      <c r="E61" s="28">
        <f t="shared" si="8"/>
        <v>145</v>
      </c>
      <c r="F61" s="29">
        <f t="shared" si="8"/>
        <v>1204.2238</v>
      </c>
      <c r="G61" s="28">
        <f t="shared" si="8"/>
        <v>191</v>
      </c>
      <c r="H61" s="29">
        <f t="shared" si="8"/>
        <v>1582.8894799999998</v>
      </c>
      <c r="I61" s="28">
        <f t="shared" si="9"/>
        <v>440</v>
      </c>
      <c r="J61" s="30">
        <f t="shared" si="9"/>
        <v>3682.7812799999997</v>
      </c>
    </row>
    <row r="62" spans="1:10" ht="16.5">
      <c r="A62" s="32" t="s">
        <v>123</v>
      </c>
      <c r="B62" s="33" t="s">
        <v>77</v>
      </c>
      <c r="C62" s="34">
        <f t="shared" si="8"/>
        <v>25</v>
      </c>
      <c r="D62" s="35">
        <f t="shared" si="8"/>
        <v>274.02272</v>
      </c>
      <c r="E62" s="34">
        <f t="shared" si="8"/>
        <v>31</v>
      </c>
      <c r="F62" s="35">
        <f t="shared" si="8"/>
        <v>332.258</v>
      </c>
      <c r="G62" s="34">
        <f t="shared" si="8"/>
        <v>45</v>
      </c>
      <c r="H62" s="35">
        <f t="shared" si="8"/>
        <v>495.698</v>
      </c>
      <c r="I62" s="34">
        <f t="shared" si="9"/>
        <v>101</v>
      </c>
      <c r="J62" s="36">
        <f t="shared" si="9"/>
        <v>1101.97872</v>
      </c>
    </row>
    <row r="63" spans="1:10" ht="16.5">
      <c r="A63" s="32" t="s">
        <v>125</v>
      </c>
      <c r="B63" s="33" t="s">
        <v>78</v>
      </c>
      <c r="C63" s="34">
        <f t="shared" si="8"/>
        <v>49</v>
      </c>
      <c r="D63" s="35">
        <f t="shared" si="8"/>
        <v>724.507</v>
      </c>
      <c r="E63" s="34">
        <f t="shared" si="8"/>
        <v>51</v>
      </c>
      <c r="F63" s="35">
        <f t="shared" si="8"/>
        <v>798.289</v>
      </c>
      <c r="G63" s="34">
        <f t="shared" si="8"/>
        <v>43</v>
      </c>
      <c r="H63" s="35">
        <f t="shared" si="8"/>
        <v>599.865</v>
      </c>
      <c r="I63" s="34">
        <f t="shared" si="9"/>
        <v>143</v>
      </c>
      <c r="J63" s="36">
        <f t="shared" si="9"/>
        <v>2122.661</v>
      </c>
    </row>
    <row r="64" spans="1:10" ht="16.5">
      <c r="A64" s="5">
        <v>7</v>
      </c>
      <c r="B64" s="31" t="s">
        <v>127</v>
      </c>
      <c r="C64" s="28">
        <f t="shared" si="8"/>
        <v>74</v>
      </c>
      <c r="D64" s="29">
        <f t="shared" si="8"/>
        <v>998.52972</v>
      </c>
      <c r="E64" s="28">
        <f t="shared" si="8"/>
        <v>82</v>
      </c>
      <c r="F64" s="29">
        <f t="shared" si="8"/>
        <v>1130.547</v>
      </c>
      <c r="G64" s="28">
        <f t="shared" si="8"/>
        <v>88</v>
      </c>
      <c r="H64" s="29">
        <f t="shared" si="8"/>
        <v>1095.563</v>
      </c>
      <c r="I64" s="28">
        <f t="shared" si="9"/>
        <v>244</v>
      </c>
      <c r="J64" s="30">
        <f t="shared" si="9"/>
        <v>3224.63972</v>
      </c>
    </row>
    <row r="65" spans="1:10" ht="16.5">
      <c r="A65" s="5">
        <v>8</v>
      </c>
      <c r="B65" s="31" t="s">
        <v>128</v>
      </c>
      <c r="C65" s="28">
        <f t="shared" si="8"/>
        <v>18</v>
      </c>
      <c r="D65" s="29">
        <f t="shared" si="8"/>
        <v>431.18</v>
      </c>
      <c r="E65" s="28">
        <f t="shared" si="8"/>
        <v>18</v>
      </c>
      <c r="F65" s="29">
        <f t="shared" si="8"/>
        <v>434.6588</v>
      </c>
      <c r="G65" s="28">
        <f t="shared" si="8"/>
        <v>7</v>
      </c>
      <c r="H65" s="29">
        <f t="shared" si="8"/>
        <v>168.73</v>
      </c>
      <c r="I65" s="28">
        <f t="shared" si="9"/>
        <v>43</v>
      </c>
      <c r="J65" s="30">
        <f t="shared" si="9"/>
        <v>1034.5688</v>
      </c>
    </row>
    <row r="66" spans="1:10" ht="16.5">
      <c r="A66" s="5">
        <v>9</v>
      </c>
      <c r="B66" s="31" t="s">
        <v>129</v>
      </c>
      <c r="C66" s="28">
        <f t="shared" si="8"/>
        <v>5</v>
      </c>
      <c r="D66" s="29">
        <f t="shared" si="8"/>
        <v>174</v>
      </c>
      <c r="E66" s="28">
        <f t="shared" si="8"/>
        <v>3</v>
      </c>
      <c r="F66" s="29">
        <f t="shared" si="8"/>
        <v>98.18</v>
      </c>
      <c r="G66" s="28">
        <f t="shared" si="8"/>
        <v>2</v>
      </c>
      <c r="H66" s="29">
        <f t="shared" si="8"/>
        <v>74</v>
      </c>
      <c r="I66" s="28">
        <f t="shared" si="9"/>
        <v>10</v>
      </c>
      <c r="J66" s="30">
        <f t="shared" si="9"/>
        <v>346.18</v>
      </c>
    </row>
    <row r="67" spans="1:10" ht="16.5">
      <c r="A67" s="5">
        <v>10</v>
      </c>
      <c r="B67" s="31" t="s">
        <v>130</v>
      </c>
      <c r="C67" s="28">
        <f t="shared" si="8"/>
        <v>1</v>
      </c>
      <c r="D67" s="29">
        <f t="shared" si="8"/>
        <v>45.3</v>
      </c>
      <c r="E67" s="28">
        <f t="shared" si="8"/>
        <v>0</v>
      </c>
      <c r="F67" s="29">
        <f t="shared" si="8"/>
        <v>0</v>
      </c>
      <c r="G67" s="28">
        <f t="shared" si="8"/>
        <v>0</v>
      </c>
      <c r="H67" s="29">
        <f t="shared" si="8"/>
        <v>0</v>
      </c>
      <c r="I67" s="28">
        <f t="shared" si="9"/>
        <v>1</v>
      </c>
      <c r="J67" s="30">
        <f t="shared" si="9"/>
        <v>45.3</v>
      </c>
    </row>
    <row r="68" spans="1:10" ht="17.25" thickBot="1">
      <c r="A68" s="26">
        <v>11</v>
      </c>
      <c r="B68" s="31" t="s">
        <v>131</v>
      </c>
      <c r="C68" s="28">
        <f t="shared" si="8"/>
        <v>8</v>
      </c>
      <c r="D68" s="29">
        <f t="shared" si="8"/>
        <v>555.18</v>
      </c>
      <c r="E68" s="28">
        <f t="shared" si="8"/>
        <v>0</v>
      </c>
      <c r="F68" s="29">
        <f t="shared" si="8"/>
        <v>0</v>
      </c>
      <c r="G68" s="28">
        <f t="shared" si="8"/>
        <v>3</v>
      </c>
      <c r="H68" s="29">
        <f t="shared" si="8"/>
        <v>319.5</v>
      </c>
      <c r="I68" s="28">
        <f t="shared" si="9"/>
        <v>11</v>
      </c>
      <c r="J68" s="30">
        <f t="shared" si="9"/>
        <v>874.68</v>
      </c>
    </row>
    <row r="69" spans="1:10" ht="17.25" thickBot="1">
      <c r="A69" s="1"/>
      <c r="B69" s="38" t="s">
        <v>9</v>
      </c>
      <c r="C69" s="39">
        <f aca="true" t="shared" si="10" ref="C69:J69">C54+C55+C56+C57+C58+C61+C64+C65+C66+C67+C68</f>
        <v>425</v>
      </c>
      <c r="D69" s="40">
        <f t="shared" si="10"/>
        <v>4101.65394</v>
      </c>
      <c r="E69" s="39">
        <f t="shared" si="10"/>
        <v>694</v>
      </c>
      <c r="F69" s="40">
        <f t="shared" si="10"/>
        <v>4806.5876</v>
      </c>
      <c r="G69" s="39">
        <f t="shared" si="10"/>
        <v>1069</v>
      </c>
      <c r="H69" s="40">
        <f t="shared" si="10"/>
        <v>6972.03248</v>
      </c>
      <c r="I69" s="39">
        <f t="shared" si="10"/>
        <v>2188</v>
      </c>
      <c r="J69" s="41">
        <f t="shared" si="10"/>
        <v>15880.27402</v>
      </c>
    </row>
    <row r="70" spans="1:10" ht="16.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ht="16.5">
      <c r="B71" s="42" t="s">
        <v>41</v>
      </c>
    </row>
    <row r="72" ht="16.5">
      <c r="B72" s="42" t="s">
        <v>42</v>
      </c>
    </row>
    <row r="73" ht="16.5">
      <c r="B73" s="42"/>
    </row>
    <row r="74" ht="16.5">
      <c r="B74" s="122" t="s">
        <v>107</v>
      </c>
    </row>
    <row r="75" ht="16.5">
      <c r="B75" s="42"/>
    </row>
    <row r="76" ht="16.5">
      <c r="B76" s="50" t="s">
        <v>43</v>
      </c>
    </row>
    <row r="77" ht="16.5">
      <c r="B77" s="50" t="s">
        <v>44</v>
      </c>
    </row>
    <row r="78" ht="16.5">
      <c r="B78" s="50" t="s">
        <v>45</v>
      </c>
    </row>
    <row r="79" ht="16.5">
      <c r="B79" s="50" t="s">
        <v>46</v>
      </c>
    </row>
    <row r="80" ht="16.5">
      <c r="B80" s="50" t="s">
        <v>300</v>
      </c>
    </row>
    <row r="81" ht="16.5">
      <c r="B81" s="122"/>
    </row>
    <row r="82" ht="16.5">
      <c r="B82" s="96" t="s">
        <v>47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9"/>
  <sheetViews>
    <sheetView zoomScale="90" zoomScaleNormal="90" zoomScalePageLayoutView="0" workbookViewId="0" topLeftCell="A1">
      <selection activeCell="A2" sqref="A2"/>
    </sheetView>
  </sheetViews>
  <sheetFormatPr defaultColWidth="9.00390625" defaultRowHeight="16.5"/>
  <cols>
    <col min="1" max="1" width="12.375" style="0" customWidth="1"/>
    <col min="2" max="19" width="11.375" style="0" customWidth="1"/>
  </cols>
  <sheetData>
    <row r="1" s="1" customFormat="1" ht="15">
      <c r="A1" s="2" t="s">
        <v>152</v>
      </c>
    </row>
    <row r="2" s="1" customFormat="1" ht="15"/>
    <row r="3" spans="1:19" ht="16.5">
      <c r="A3" s="9" t="s">
        <v>238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</row>
    <row r="4" spans="1:19" ht="16.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</row>
    <row r="5" spans="1:19" ht="17.25" thickBot="1">
      <c r="A5" s="53" t="s">
        <v>239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</row>
    <row r="6" spans="1:19" ht="16.5">
      <c r="A6" s="54"/>
      <c r="B6" s="55" t="s">
        <v>30</v>
      </c>
      <c r="C6" s="55"/>
      <c r="D6" s="56" t="s">
        <v>31</v>
      </c>
      <c r="E6" s="57"/>
      <c r="F6" s="55" t="s">
        <v>32</v>
      </c>
      <c r="G6" s="55"/>
      <c r="H6" s="56" t="s">
        <v>33</v>
      </c>
      <c r="I6" s="57"/>
      <c r="J6" s="55" t="s">
        <v>34</v>
      </c>
      <c r="K6" s="55"/>
      <c r="L6" s="56" t="s">
        <v>35</v>
      </c>
      <c r="M6" s="57"/>
      <c r="N6" s="55" t="s">
        <v>36</v>
      </c>
      <c r="O6" s="55"/>
      <c r="P6" s="56" t="s">
        <v>37</v>
      </c>
      <c r="Q6" s="55"/>
      <c r="R6" s="58" t="s">
        <v>240</v>
      </c>
      <c r="S6" s="59"/>
    </row>
    <row r="7" spans="1:19" ht="16.5">
      <c r="A7" s="60"/>
      <c r="B7" s="61" t="s">
        <v>4</v>
      </c>
      <c r="C7" s="62" t="s">
        <v>5</v>
      </c>
      <c r="D7" s="61" t="s">
        <v>4</v>
      </c>
      <c r="E7" s="62" t="s">
        <v>5</v>
      </c>
      <c r="F7" s="61" t="s">
        <v>4</v>
      </c>
      <c r="G7" s="62" t="s">
        <v>5</v>
      </c>
      <c r="H7" s="61" t="s">
        <v>4</v>
      </c>
      <c r="I7" s="62" t="s">
        <v>5</v>
      </c>
      <c r="J7" s="61" t="s">
        <v>4</v>
      </c>
      <c r="K7" s="62" t="s">
        <v>5</v>
      </c>
      <c r="L7" s="61" t="s">
        <v>4</v>
      </c>
      <c r="M7" s="62" t="s">
        <v>5</v>
      </c>
      <c r="N7" s="61" t="s">
        <v>4</v>
      </c>
      <c r="O7" s="62" t="s">
        <v>5</v>
      </c>
      <c r="P7" s="61" t="s">
        <v>4</v>
      </c>
      <c r="Q7" s="63" t="s">
        <v>5</v>
      </c>
      <c r="R7" s="64" t="s">
        <v>4</v>
      </c>
      <c r="S7" s="65" t="s">
        <v>5</v>
      </c>
    </row>
    <row r="8" spans="1:19" ht="17.25" thickBot="1">
      <c r="A8" s="66" t="s">
        <v>6</v>
      </c>
      <c r="B8" s="67" t="s">
        <v>7</v>
      </c>
      <c r="C8" s="68" t="s">
        <v>241</v>
      </c>
      <c r="D8" s="67" t="s">
        <v>7</v>
      </c>
      <c r="E8" s="68" t="s">
        <v>241</v>
      </c>
      <c r="F8" s="67" t="s">
        <v>7</v>
      </c>
      <c r="G8" s="68" t="s">
        <v>241</v>
      </c>
      <c r="H8" s="67" t="s">
        <v>7</v>
      </c>
      <c r="I8" s="68" t="s">
        <v>241</v>
      </c>
      <c r="J8" s="67" t="s">
        <v>7</v>
      </c>
      <c r="K8" s="68" t="s">
        <v>241</v>
      </c>
      <c r="L8" s="67" t="s">
        <v>7</v>
      </c>
      <c r="M8" s="68" t="s">
        <v>241</v>
      </c>
      <c r="N8" s="67" t="s">
        <v>7</v>
      </c>
      <c r="O8" s="68" t="s">
        <v>241</v>
      </c>
      <c r="P8" s="67" t="s">
        <v>7</v>
      </c>
      <c r="Q8" s="69" t="s">
        <v>241</v>
      </c>
      <c r="R8" s="70" t="s">
        <v>7</v>
      </c>
      <c r="S8" s="71" t="s">
        <v>241</v>
      </c>
    </row>
    <row r="9" spans="1:19" ht="16.5">
      <c r="A9" s="72" t="s">
        <v>38</v>
      </c>
      <c r="B9" s="73">
        <v>1</v>
      </c>
      <c r="C9" s="74">
        <v>0.65</v>
      </c>
      <c r="D9" s="73">
        <v>1</v>
      </c>
      <c r="E9" s="74">
        <v>0.5</v>
      </c>
      <c r="F9" s="73">
        <v>0</v>
      </c>
      <c r="G9" s="74">
        <v>0</v>
      </c>
      <c r="H9" s="73">
        <v>5</v>
      </c>
      <c r="I9" s="74">
        <v>3.41</v>
      </c>
      <c r="J9" s="73">
        <v>0</v>
      </c>
      <c r="K9" s="74">
        <v>0</v>
      </c>
      <c r="L9" s="73">
        <v>3</v>
      </c>
      <c r="M9" s="74">
        <v>1.825</v>
      </c>
      <c r="N9" s="73">
        <v>0</v>
      </c>
      <c r="O9" s="74">
        <v>0</v>
      </c>
      <c r="P9" s="73">
        <v>0</v>
      </c>
      <c r="Q9" s="75">
        <v>0</v>
      </c>
      <c r="R9" s="76">
        <f aca="true" t="shared" si="0" ref="R9:S19">B9+D9+F9+H9+J9+L9+N9+P9</f>
        <v>10</v>
      </c>
      <c r="S9" s="77">
        <f t="shared" si="0"/>
        <v>6.385000000000001</v>
      </c>
    </row>
    <row r="10" spans="1:19" ht="16.5">
      <c r="A10" s="78" t="s">
        <v>39</v>
      </c>
      <c r="B10" s="73">
        <v>1</v>
      </c>
      <c r="C10" s="74">
        <v>1.65</v>
      </c>
      <c r="D10" s="73">
        <v>1</v>
      </c>
      <c r="E10" s="74">
        <v>1.8</v>
      </c>
      <c r="F10" s="73">
        <v>0</v>
      </c>
      <c r="G10" s="74">
        <v>0</v>
      </c>
      <c r="H10" s="73">
        <v>6</v>
      </c>
      <c r="I10" s="74">
        <v>11.05</v>
      </c>
      <c r="J10" s="73">
        <v>0</v>
      </c>
      <c r="K10" s="74">
        <v>0</v>
      </c>
      <c r="L10" s="73">
        <v>3</v>
      </c>
      <c r="M10" s="74">
        <v>5.25</v>
      </c>
      <c r="N10" s="73">
        <v>1</v>
      </c>
      <c r="O10" s="74">
        <v>1.7</v>
      </c>
      <c r="P10" s="73">
        <v>3</v>
      </c>
      <c r="Q10" s="75">
        <v>5</v>
      </c>
      <c r="R10" s="76">
        <f t="shared" si="0"/>
        <v>15</v>
      </c>
      <c r="S10" s="77">
        <f t="shared" si="0"/>
        <v>26.45</v>
      </c>
    </row>
    <row r="11" spans="1:19" ht="16.5">
      <c r="A11" s="78" t="s">
        <v>40</v>
      </c>
      <c r="B11" s="73">
        <v>3</v>
      </c>
      <c r="C11" s="74">
        <v>7.83</v>
      </c>
      <c r="D11" s="73">
        <v>1</v>
      </c>
      <c r="E11" s="74">
        <v>3</v>
      </c>
      <c r="F11" s="73">
        <v>1</v>
      </c>
      <c r="G11" s="74">
        <v>3</v>
      </c>
      <c r="H11" s="73">
        <v>6</v>
      </c>
      <c r="I11" s="74">
        <v>14.4475</v>
      </c>
      <c r="J11" s="73">
        <v>0</v>
      </c>
      <c r="K11" s="74">
        <v>0</v>
      </c>
      <c r="L11" s="73">
        <v>2</v>
      </c>
      <c r="M11" s="74">
        <v>5.3</v>
      </c>
      <c r="N11" s="73">
        <v>1</v>
      </c>
      <c r="O11" s="74">
        <v>3</v>
      </c>
      <c r="P11" s="73">
        <v>3</v>
      </c>
      <c r="Q11" s="75">
        <v>7.5</v>
      </c>
      <c r="R11" s="76">
        <f t="shared" si="0"/>
        <v>17</v>
      </c>
      <c r="S11" s="77">
        <f t="shared" si="0"/>
        <v>44.0775</v>
      </c>
    </row>
    <row r="12" spans="1:19" ht="16.5">
      <c r="A12" s="78" t="s">
        <v>8</v>
      </c>
      <c r="B12" s="73">
        <v>13</v>
      </c>
      <c r="C12" s="74">
        <v>52.77</v>
      </c>
      <c r="D12" s="73">
        <v>5</v>
      </c>
      <c r="E12" s="74">
        <v>24</v>
      </c>
      <c r="F12" s="73">
        <v>2</v>
      </c>
      <c r="G12" s="74">
        <v>8.53</v>
      </c>
      <c r="H12" s="73">
        <v>20</v>
      </c>
      <c r="I12" s="74">
        <v>82.958</v>
      </c>
      <c r="J12" s="73">
        <v>1</v>
      </c>
      <c r="K12" s="74">
        <v>3.82</v>
      </c>
      <c r="L12" s="73">
        <v>35</v>
      </c>
      <c r="M12" s="74">
        <v>148.268</v>
      </c>
      <c r="N12" s="73">
        <v>5</v>
      </c>
      <c r="O12" s="74">
        <v>22.14</v>
      </c>
      <c r="P12" s="73">
        <v>18</v>
      </c>
      <c r="Q12" s="75">
        <v>79.89</v>
      </c>
      <c r="R12" s="76">
        <f t="shared" si="0"/>
        <v>99</v>
      </c>
      <c r="S12" s="77">
        <f t="shared" si="0"/>
        <v>422.376</v>
      </c>
    </row>
    <row r="13" spans="1:19" ht="16.5">
      <c r="A13" s="78" t="s">
        <v>242</v>
      </c>
      <c r="B13" s="73">
        <v>13</v>
      </c>
      <c r="C13" s="74">
        <v>77.93</v>
      </c>
      <c r="D13" s="73">
        <v>9</v>
      </c>
      <c r="E13" s="74">
        <v>54.93972</v>
      </c>
      <c r="F13" s="73">
        <v>4</v>
      </c>
      <c r="G13" s="74">
        <v>23.98</v>
      </c>
      <c r="H13" s="73">
        <v>22</v>
      </c>
      <c r="I13" s="74">
        <v>134.025</v>
      </c>
      <c r="J13" s="73">
        <v>1</v>
      </c>
      <c r="K13" s="74">
        <v>5.86</v>
      </c>
      <c r="L13" s="73">
        <v>17</v>
      </c>
      <c r="M13" s="74">
        <v>98.903</v>
      </c>
      <c r="N13" s="73">
        <v>15</v>
      </c>
      <c r="O13" s="74">
        <v>91.54</v>
      </c>
      <c r="P13" s="73">
        <v>28</v>
      </c>
      <c r="Q13" s="75">
        <v>172.92</v>
      </c>
      <c r="R13" s="76">
        <f t="shared" si="0"/>
        <v>109</v>
      </c>
      <c r="S13" s="77">
        <f t="shared" si="0"/>
        <v>660.0977200000001</v>
      </c>
    </row>
    <row r="14" spans="1:19" ht="16.5">
      <c r="A14" s="78" t="s">
        <v>243</v>
      </c>
      <c r="B14" s="73">
        <v>14</v>
      </c>
      <c r="C14" s="74">
        <v>120.38</v>
      </c>
      <c r="D14" s="73">
        <v>9</v>
      </c>
      <c r="E14" s="74">
        <v>79.37</v>
      </c>
      <c r="F14" s="73">
        <v>5</v>
      </c>
      <c r="G14" s="74">
        <v>37.405</v>
      </c>
      <c r="H14" s="73">
        <v>23</v>
      </c>
      <c r="I14" s="74">
        <v>203.283</v>
      </c>
      <c r="J14" s="73">
        <v>0</v>
      </c>
      <c r="K14" s="74">
        <v>0</v>
      </c>
      <c r="L14" s="73">
        <v>29</v>
      </c>
      <c r="M14" s="74">
        <v>249.3</v>
      </c>
      <c r="N14" s="73">
        <v>14</v>
      </c>
      <c r="O14" s="74">
        <v>115.35</v>
      </c>
      <c r="P14" s="73">
        <v>16</v>
      </c>
      <c r="Q14" s="75">
        <v>139.03</v>
      </c>
      <c r="R14" s="76">
        <f t="shared" si="0"/>
        <v>110</v>
      </c>
      <c r="S14" s="77">
        <f t="shared" si="0"/>
        <v>944.118</v>
      </c>
    </row>
    <row r="15" spans="1:19" ht="16.5">
      <c r="A15" s="78" t="s">
        <v>244</v>
      </c>
      <c r="B15" s="73">
        <v>4</v>
      </c>
      <c r="C15" s="74">
        <v>50.66</v>
      </c>
      <c r="D15" s="73">
        <v>11</v>
      </c>
      <c r="E15" s="74">
        <v>138.05472</v>
      </c>
      <c r="F15" s="73">
        <v>15</v>
      </c>
      <c r="G15" s="74">
        <v>224.067</v>
      </c>
      <c r="H15" s="73">
        <v>34</v>
      </c>
      <c r="I15" s="74">
        <v>433.838</v>
      </c>
      <c r="J15" s="73">
        <v>0</v>
      </c>
      <c r="K15" s="74">
        <v>0</v>
      </c>
      <c r="L15" s="73">
        <v>3</v>
      </c>
      <c r="M15" s="74">
        <v>48.15</v>
      </c>
      <c r="N15" s="73">
        <v>2</v>
      </c>
      <c r="O15" s="74">
        <v>33.56</v>
      </c>
      <c r="P15" s="73">
        <v>8</v>
      </c>
      <c r="Q15" s="75">
        <v>111.23</v>
      </c>
      <c r="R15" s="76">
        <f t="shared" si="0"/>
        <v>77</v>
      </c>
      <c r="S15" s="77">
        <f t="shared" si="0"/>
        <v>1039.55972</v>
      </c>
    </row>
    <row r="16" spans="1:19" ht="16.5">
      <c r="A16" s="78" t="s">
        <v>245</v>
      </c>
      <c r="B16" s="73">
        <v>0</v>
      </c>
      <c r="C16" s="74">
        <v>0</v>
      </c>
      <c r="D16" s="73">
        <v>4</v>
      </c>
      <c r="E16" s="74">
        <v>96.1</v>
      </c>
      <c r="F16" s="73">
        <v>7</v>
      </c>
      <c r="G16" s="74">
        <v>167.5</v>
      </c>
      <c r="H16" s="73">
        <v>5</v>
      </c>
      <c r="I16" s="74">
        <v>113.58</v>
      </c>
      <c r="J16" s="73">
        <v>1</v>
      </c>
      <c r="K16" s="74">
        <v>28.5</v>
      </c>
      <c r="L16" s="73">
        <v>0</v>
      </c>
      <c r="M16" s="74">
        <v>0</v>
      </c>
      <c r="N16" s="73">
        <v>1</v>
      </c>
      <c r="O16" s="74">
        <v>25.5</v>
      </c>
      <c r="P16" s="73">
        <v>0</v>
      </c>
      <c r="Q16" s="75">
        <v>0</v>
      </c>
      <c r="R16" s="76">
        <f t="shared" si="0"/>
        <v>18</v>
      </c>
      <c r="S16" s="77">
        <f t="shared" si="0"/>
        <v>431.18</v>
      </c>
    </row>
    <row r="17" spans="1:19" ht="16.5">
      <c r="A17" s="78" t="s">
        <v>246</v>
      </c>
      <c r="B17" s="73">
        <v>0</v>
      </c>
      <c r="C17" s="74">
        <v>0</v>
      </c>
      <c r="D17" s="73">
        <v>0</v>
      </c>
      <c r="E17" s="74">
        <v>0</v>
      </c>
      <c r="F17" s="73">
        <v>3</v>
      </c>
      <c r="G17" s="74">
        <v>108</v>
      </c>
      <c r="H17" s="73">
        <v>0</v>
      </c>
      <c r="I17" s="74">
        <v>0</v>
      </c>
      <c r="J17" s="73">
        <v>1</v>
      </c>
      <c r="K17" s="74">
        <v>35</v>
      </c>
      <c r="L17" s="73">
        <v>0</v>
      </c>
      <c r="M17" s="74">
        <v>0</v>
      </c>
      <c r="N17" s="73">
        <v>0</v>
      </c>
      <c r="O17" s="74">
        <v>0</v>
      </c>
      <c r="P17" s="73">
        <v>1</v>
      </c>
      <c r="Q17" s="75">
        <v>31</v>
      </c>
      <c r="R17" s="76">
        <f t="shared" si="0"/>
        <v>5</v>
      </c>
      <c r="S17" s="77">
        <f t="shared" si="0"/>
        <v>174</v>
      </c>
    </row>
    <row r="18" spans="1:19" ht="16.5">
      <c r="A18" s="78" t="s">
        <v>247</v>
      </c>
      <c r="B18" s="73">
        <v>0</v>
      </c>
      <c r="C18" s="74">
        <v>0</v>
      </c>
      <c r="D18" s="73">
        <v>0</v>
      </c>
      <c r="E18" s="74">
        <v>0</v>
      </c>
      <c r="F18" s="73">
        <v>0</v>
      </c>
      <c r="G18" s="74">
        <v>0</v>
      </c>
      <c r="H18" s="73">
        <v>0</v>
      </c>
      <c r="I18" s="74">
        <v>0</v>
      </c>
      <c r="J18" s="73">
        <v>1</v>
      </c>
      <c r="K18" s="74">
        <v>45.3</v>
      </c>
      <c r="L18" s="73">
        <v>0</v>
      </c>
      <c r="M18" s="74">
        <v>0</v>
      </c>
      <c r="N18" s="73">
        <v>0</v>
      </c>
      <c r="O18" s="74">
        <v>0</v>
      </c>
      <c r="P18" s="73">
        <v>0</v>
      </c>
      <c r="Q18" s="75">
        <v>0</v>
      </c>
      <c r="R18" s="76">
        <f t="shared" si="0"/>
        <v>1</v>
      </c>
      <c r="S18" s="77">
        <f t="shared" si="0"/>
        <v>45.3</v>
      </c>
    </row>
    <row r="19" spans="1:19" ht="17.25" thickBot="1">
      <c r="A19" s="79" t="s">
        <v>248</v>
      </c>
      <c r="B19" s="80">
        <v>1</v>
      </c>
      <c r="C19" s="81">
        <v>77.88</v>
      </c>
      <c r="D19" s="82">
        <v>0</v>
      </c>
      <c r="E19" s="81">
        <v>0</v>
      </c>
      <c r="F19" s="82">
        <v>1</v>
      </c>
      <c r="G19" s="81">
        <v>54</v>
      </c>
      <c r="H19" s="82">
        <v>0</v>
      </c>
      <c r="I19" s="81">
        <v>0</v>
      </c>
      <c r="J19" s="80">
        <v>5</v>
      </c>
      <c r="K19" s="81">
        <v>338.3</v>
      </c>
      <c r="L19" s="82">
        <v>0</v>
      </c>
      <c r="M19" s="81">
        <v>0</v>
      </c>
      <c r="N19" s="82">
        <v>0</v>
      </c>
      <c r="O19" s="81">
        <v>0</v>
      </c>
      <c r="P19" s="82">
        <v>1</v>
      </c>
      <c r="Q19" s="83">
        <v>85</v>
      </c>
      <c r="R19" s="76">
        <f t="shared" si="0"/>
        <v>8</v>
      </c>
      <c r="S19" s="77">
        <f t="shared" si="0"/>
        <v>555.1800000000001</v>
      </c>
    </row>
    <row r="20" spans="1:19" ht="17.25" thickBot="1">
      <c r="A20" s="84" t="s">
        <v>9</v>
      </c>
      <c r="B20" s="85">
        <f aca="true" t="shared" si="1" ref="B20:S20">SUM(B9:B15,B16,B17,B18,B19)</f>
        <v>50</v>
      </c>
      <c r="C20" s="86">
        <f t="shared" si="1"/>
        <v>389.75</v>
      </c>
      <c r="D20" s="85">
        <f t="shared" si="1"/>
        <v>41</v>
      </c>
      <c r="E20" s="86">
        <f t="shared" si="1"/>
        <v>397.76444000000004</v>
      </c>
      <c r="F20" s="85">
        <f t="shared" si="1"/>
        <v>38</v>
      </c>
      <c r="G20" s="86">
        <f t="shared" si="1"/>
        <v>626.482</v>
      </c>
      <c r="H20" s="85">
        <f t="shared" si="1"/>
        <v>121</v>
      </c>
      <c r="I20" s="86">
        <f t="shared" si="1"/>
        <v>996.5915000000001</v>
      </c>
      <c r="J20" s="85">
        <f t="shared" si="1"/>
        <v>10</v>
      </c>
      <c r="K20" s="86">
        <f t="shared" si="1"/>
        <v>456.78000000000003</v>
      </c>
      <c r="L20" s="85">
        <f t="shared" si="1"/>
        <v>92</v>
      </c>
      <c r="M20" s="86">
        <f t="shared" si="1"/>
        <v>556.996</v>
      </c>
      <c r="N20" s="85">
        <f t="shared" si="1"/>
        <v>39</v>
      </c>
      <c r="O20" s="86">
        <f t="shared" si="1"/>
        <v>292.79</v>
      </c>
      <c r="P20" s="85">
        <f t="shared" si="1"/>
        <v>78</v>
      </c>
      <c r="Q20" s="87">
        <f t="shared" si="1"/>
        <v>631.57</v>
      </c>
      <c r="R20" s="88">
        <f t="shared" si="1"/>
        <v>469</v>
      </c>
      <c r="S20" s="89">
        <f t="shared" si="1"/>
        <v>4348.72394</v>
      </c>
    </row>
    <row r="21" spans="1:19" ht="16.5">
      <c r="A21" s="92"/>
      <c r="B21" s="90"/>
      <c r="C21" s="90"/>
      <c r="D21" s="90"/>
      <c r="E21" s="90"/>
      <c r="F21" s="90"/>
      <c r="G21" s="90"/>
      <c r="H21" s="91"/>
      <c r="I21" s="91"/>
      <c r="J21" s="52"/>
      <c r="K21" s="52"/>
      <c r="L21" s="52"/>
      <c r="M21" s="52"/>
      <c r="N21" s="52"/>
      <c r="O21" s="52"/>
      <c r="P21" s="52"/>
      <c r="Q21" s="52"/>
      <c r="R21" s="52"/>
      <c r="S21" s="52"/>
    </row>
    <row r="22" spans="1:19" ht="16.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</row>
    <row r="23" spans="1:19" ht="17.25" thickBot="1">
      <c r="A23" s="53" t="s">
        <v>297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</row>
    <row r="24" spans="1:19" ht="16.5">
      <c r="A24" s="54"/>
      <c r="B24" s="55" t="s">
        <v>30</v>
      </c>
      <c r="C24" s="55"/>
      <c r="D24" s="56" t="s">
        <v>31</v>
      </c>
      <c r="E24" s="57"/>
      <c r="F24" s="55" t="s">
        <v>32</v>
      </c>
      <c r="G24" s="55"/>
      <c r="H24" s="56" t="s">
        <v>33</v>
      </c>
      <c r="I24" s="57"/>
      <c r="J24" s="55" t="s">
        <v>34</v>
      </c>
      <c r="K24" s="55"/>
      <c r="L24" s="56" t="s">
        <v>35</v>
      </c>
      <c r="M24" s="57"/>
      <c r="N24" s="55" t="s">
        <v>36</v>
      </c>
      <c r="O24" s="55"/>
      <c r="P24" s="56" t="s">
        <v>37</v>
      </c>
      <c r="Q24" s="55"/>
      <c r="R24" s="58" t="s">
        <v>240</v>
      </c>
      <c r="S24" s="59"/>
    </row>
    <row r="25" spans="1:19" ht="16.5">
      <c r="A25" s="60"/>
      <c r="B25" s="61" t="s">
        <v>4</v>
      </c>
      <c r="C25" s="62" t="s">
        <v>5</v>
      </c>
      <c r="D25" s="61" t="s">
        <v>4</v>
      </c>
      <c r="E25" s="62" t="s">
        <v>5</v>
      </c>
      <c r="F25" s="61" t="s">
        <v>4</v>
      </c>
      <c r="G25" s="62" t="s">
        <v>5</v>
      </c>
      <c r="H25" s="61" t="s">
        <v>4</v>
      </c>
      <c r="I25" s="62" t="s">
        <v>5</v>
      </c>
      <c r="J25" s="61" t="s">
        <v>4</v>
      </c>
      <c r="K25" s="62" t="s">
        <v>5</v>
      </c>
      <c r="L25" s="61" t="s">
        <v>4</v>
      </c>
      <c r="M25" s="62" t="s">
        <v>5</v>
      </c>
      <c r="N25" s="61" t="s">
        <v>4</v>
      </c>
      <c r="O25" s="62" t="s">
        <v>5</v>
      </c>
      <c r="P25" s="61" t="s">
        <v>4</v>
      </c>
      <c r="Q25" s="63" t="s">
        <v>5</v>
      </c>
      <c r="R25" s="64" t="s">
        <v>4</v>
      </c>
      <c r="S25" s="65" t="s">
        <v>5</v>
      </c>
    </row>
    <row r="26" spans="1:19" ht="17.25" thickBot="1">
      <c r="A26" s="66" t="s">
        <v>6</v>
      </c>
      <c r="B26" s="67" t="s">
        <v>7</v>
      </c>
      <c r="C26" s="68" t="s">
        <v>241</v>
      </c>
      <c r="D26" s="67" t="s">
        <v>7</v>
      </c>
      <c r="E26" s="68" t="s">
        <v>241</v>
      </c>
      <c r="F26" s="67" t="s">
        <v>7</v>
      </c>
      <c r="G26" s="68" t="s">
        <v>241</v>
      </c>
      <c r="H26" s="67" t="s">
        <v>7</v>
      </c>
      <c r="I26" s="68" t="s">
        <v>241</v>
      </c>
      <c r="J26" s="67" t="s">
        <v>7</v>
      </c>
      <c r="K26" s="68" t="s">
        <v>241</v>
      </c>
      <c r="L26" s="67" t="s">
        <v>7</v>
      </c>
      <c r="M26" s="68" t="s">
        <v>241</v>
      </c>
      <c r="N26" s="67" t="s">
        <v>7</v>
      </c>
      <c r="O26" s="68" t="s">
        <v>241</v>
      </c>
      <c r="P26" s="67" t="s">
        <v>7</v>
      </c>
      <c r="Q26" s="69" t="s">
        <v>241</v>
      </c>
      <c r="R26" s="70" t="s">
        <v>7</v>
      </c>
      <c r="S26" s="71" t="s">
        <v>241</v>
      </c>
    </row>
    <row r="27" spans="1:19" ht="16.5">
      <c r="A27" s="72" t="s">
        <v>38</v>
      </c>
      <c r="B27" s="73">
        <v>0</v>
      </c>
      <c r="C27" s="74">
        <v>0</v>
      </c>
      <c r="D27" s="73">
        <v>0</v>
      </c>
      <c r="E27" s="74">
        <v>0</v>
      </c>
      <c r="F27" s="73">
        <v>0</v>
      </c>
      <c r="G27" s="74">
        <v>0</v>
      </c>
      <c r="H27" s="73">
        <v>0</v>
      </c>
      <c r="I27" s="74">
        <v>0</v>
      </c>
      <c r="J27" s="73">
        <v>0</v>
      </c>
      <c r="K27" s="74">
        <v>0</v>
      </c>
      <c r="L27" s="73">
        <v>0</v>
      </c>
      <c r="M27" s="74">
        <v>0</v>
      </c>
      <c r="N27" s="73">
        <v>0</v>
      </c>
      <c r="O27" s="74">
        <v>0</v>
      </c>
      <c r="P27" s="73">
        <v>0</v>
      </c>
      <c r="Q27" s="75">
        <v>0</v>
      </c>
      <c r="R27" s="76">
        <f aca="true" t="shared" si="2" ref="R27:S37">B27+D27+F27+H27+J27+L27+N27+P27</f>
        <v>0</v>
      </c>
      <c r="S27" s="77">
        <f t="shared" si="2"/>
        <v>0</v>
      </c>
    </row>
    <row r="28" spans="1:19" ht="16.5">
      <c r="A28" s="78" t="s">
        <v>39</v>
      </c>
      <c r="B28" s="73">
        <v>0</v>
      </c>
      <c r="C28" s="74">
        <v>0</v>
      </c>
      <c r="D28" s="73">
        <v>0</v>
      </c>
      <c r="E28" s="74">
        <v>0</v>
      </c>
      <c r="F28" s="73">
        <v>0</v>
      </c>
      <c r="G28" s="74">
        <v>0</v>
      </c>
      <c r="H28" s="73">
        <v>0</v>
      </c>
      <c r="I28" s="74">
        <v>0</v>
      </c>
      <c r="J28" s="73">
        <v>0</v>
      </c>
      <c r="K28" s="74">
        <v>0</v>
      </c>
      <c r="L28" s="73">
        <v>1</v>
      </c>
      <c r="M28" s="74">
        <v>1.9</v>
      </c>
      <c r="N28" s="73">
        <v>0</v>
      </c>
      <c r="O28" s="74">
        <v>0</v>
      </c>
      <c r="P28" s="73">
        <v>0</v>
      </c>
      <c r="Q28" s="75">
        <v>0</v>
      </c>
      <c r="R28" s="76">
        <f t="shared" si="2"/>
        <v>1</v>
      </c>
      <c r="S28" s="77">
        <f t="shared" si="2"/>
        <v>1.9</v>
      </c>
    </row>
    <row r="29" spans="1:19" ht="16.5">
      <c r="A29" s="78" t="s">
        <v>40</v>
      </c>
      <c r="B29" s="73">
        <v>2</v>
      </c>
      <c r="C29" s="74">
        <v>5.33</v>
      </c>
      <c r="D29" s="73">
        <v>0</v>
      </c>
      <c r="E29" s="74">
        <v>0</v>
      </c>
      <c r="F29" s="73">
        <v>0</v>
      </c>
      <c r="G29" s="74">
        <v>0</v>
      </c>
      <c r="H29" s="73">
        <v>0</v>
      </c>
      <c r="I29" s="74">
        <v>0</v>
      </c>
      <c r="J29" s="73">
        <v>0</v>
      </c>
      <c r="K29" s="74">
        <v>0</v>
      </c>
      <c r="L29" s="73">
        <v>1</v>
      </c>
      <c r="M29" s="74">
        <v>2.3</v>
      </c>
      <c r="N29" s="73">
        <v>0</v>
      </c>
      <c r="O29" s="74">
        <v>0</v>
      </c>
      <c r="P29" s="73">
        <v>0</v>
      </c>
      <c r="Q29" s="75">
        <v>0</v>
      </c>
      <c r="R29" s="76">
        <f t="shared" si="2"/>
        <v>3</v>
      </c>
      <c r="S29" s="77">
        <f t="shared" si="2"/>
        <v>7.63</v>
      </c>
    </row>
    <row r="30" spans="1:19" ht="16.5">
      <c r="A30" s="78" t="s">
        <v>8</v>
      </c>
      <c r="B30" s="73">
        <v>7</v>
      </c>
      <c r="C30" s="74">
        <v>27.89</v>
      </c>
      <c r="D30" s="73">
        <v>0</v>
      </c>
      <c r="E30" s="74">
        <v>0</v>
      </c>
      <c r="F30" s="73">
        <v>0</v>
      </c>
      <c r="G30" s="74">
        <v>0</v>
      </c>
      <c r="H30" s="73">
        <v>1</v>
      </c>
      <c r="I30" s="74">
        <v>4.6</v>
      </c>
      <c r="J30" s="73">
        <v>1</v>
      </c>
      <c r="K30" s="74">
        <v>3.82</v>
      </c>
      <c r="L30" s="73">
        <v>11</v>
      </c>
      <c r="M30" s="74">
        <v>46.21</v>
      </c>
      <c r="N30" s="73">
        <v>0</v>
      </c>
      <c r="O30" s="74">
        <v>0</v>
      </c>
      <c r="P30" s="73">
        <v>0</v>
      </c>
      <c r="Q30" s="75">
        <v>0</v>
      </c>
      <c r="R30" s="76">
        <f t="shared" si="2"/>
        <v>20</v>
      </c>
      <c r="S30" s="77">
        <f t="shared" si="2"/>
        <v>82.52000000000001</v>
      </c>
    </row>
    <row r="31" spans="1:19" ht="16.5">
      <c r="A31" s="78" t="s">
        <v>242</v>
      </c>
      <c r="B31" s="73">
        <v>6</v>
      </c>
      <c r="C31" s="74">
        <v>36.2</v>
      </c>
      <c r="D31" s="73">
        <v>0</v>
      </c>
      <c r="E31" s="74">
        <v>0</v>
      </c>
      <c r="F31" s="73">
        <v>0</v>
      </c>
      <c r="G31" s="74">
        <v>0</v>
      </c>
      <c r="H31" s="73">
        <v>0</v>
      </c>
      <c r="I31" s="74">
        <v>0</v>
      </c>
      <c r="J31" s="73">
        <v>1</v>
      </c>
      <c r="K31" s="74">
        <v>5.86</v>
      </c>
      <c r="L31" s="73">
        <v>4</v>
      </c>
      <c r="M31" s="74">
        <v>23.48</v>
      </c>
      <c r="N31" s="73">
        <v>0</v>
      </c>
      <c r="O31" s="74">
        <v>0</v>
      </c>
      <c r="P31" s="73">
        <v>0</v>
      </c>
      <c r="Q31" s="75">
        <v>0</v>
      </c>
      <c r="R31" s="76">
        <f t="shared" si="2"/>
        <v>11</v>
      </c>
      <c r="S31" s="77">
        <f t="shared" si="2"/>
        <v>65.54</v>
      </c>
    </row>
    <row r="32" spans="1:19" ht="16.5">
      <c r="A32" s="78" t="s">
        <v>243</v>
      </c>
      <c r="B32" s="73">
        <v>1</v>
      </c>
      <c r="C32" s="74">
        <v>8</v>
      </c>
      <c r="D32" s="73">
        <v>0</v>
      </c>
      <c r="E32" s="74">
        <v>0</v>
      </c>
      <c r="F32" s="73">
        <v>0</v>
      </c>
      <c r="G32" s="74">
        <v>0</v>
      </c>
      <c r="H32" s="73">
        <v>2</v>
      </c>
      <c r="I32" s="74">
        <v>16.7</v>
      </c>
      <c r="J32" s="73">
        <v>0</v>
      </c>
      <c r="K32" s="74">
        <v>0</v>
      </c>
      <c r="L32" s="73">
        <v>3</v>
      </c>
      <c r="M32" s="74">
        <v>23.75</v>
      </c>
      <c r="N32" s="73">
        <v>0</v>
      </c>
      <c r="O32" s="74">
        <v>0</v>
      </c>
      <c r="P32" s="73">
        <v>0</v>
      </c>
      <c r="Q32" s="75">
        <v>0</v>
      </c>
      <c r="R32" s="76">
        <f t="shared" si="2"/>
        <v>6</v>
      </c>
      <c r="S32" s="77">
        <f t="shared" si="2"/>
        <v>48.45</v>
      </c>
    </row>
    <row r="33" spans="1:19" ht="16.5">
      <c r="A33" s="78" t="s">
        <v>244</v>
      </c>
      <c r="B33" s="73">
        <v>0</v>
      </c>
      <c r="C33" s="74">
        <v>0</v>
      </c>
      <c r="D33" s="73">
        <v>0</v>
      </c>
      <c r="E33" s="74">
        <v>0</v>
      </c>
      <c r="F33" s="73">
        <v>0</v>
      </c>
      <c r="G33" s="74">
        <v>0</v>
      </c>
      <c r="H33" s="73">
        <v>0</v>
      </c>
      <c r="I33" s="74">
        <v>0</v>
      </c>
      <c r="J33" s="73">
        <v>0</v>
      </c>
      <c r="K33" s="74">
        <v>0</v>
      </c>
      <c r="L33" s="73">
        <v>0</v>
      </c>
      <c r="M33" s="74">
        <v>0</v>
      </c>
      <c r="N33" s="73">
        <v>0</v>
      </c>
      <c r="O33" s="74">
        <v>0</v>
      </c>
      <c r="P33" s="73">
        <v>3</v>
      </c>
      <c r="Q33" s="75">
        <v>41.03</v>
      </c>
      <c r="R33" s="76">
        <f t="shared" si="2"/>
        <v>3</v>
      </c>
      <c r="S33" s="77">
        <f t="shared" si="2"/>
        <v>41.03</v>
      </c>
    </row>
    <row r="34" spans="1:19" ht="16.5">
      <c r="A34" s="78" t="s">
        <v>245</v>
      </c>
      <c r="B34" s="73">
        <v>0</v>
      </c>
      <c r="C34" s="74">
        <v>0</v>
      </c>
      <c r="D34" s="73">
        <v>0</v>
      </c>
      <c r="E34" s="74">
        <v>0</v>
      </c>
      <c r="F34" s="73">
        <v>0</v>
      </c>
      <c r="G34" s="74">
        <v>0</v>
      </c>
      <c r="H34" s="73">
        <v>0</v>
      </c>
      <c r="I34" s="74">
        <v>0</v>
      </c>
      <c r="J34" s="73">
        <v>0</v>
      </c>
      <c r="K34" s="74">
        <v>0</v>
      </c>
      <c r="L34" s="73">
        <v>0</v>
      </c>
      <c r="M34" s="74">
        <v>0</v>
      </c>
      <c r="N34" s="73">
        <v>0</v>
      </c>
      <c r="O34" s="74">
        <v>0</v>
      </c>
      <c r="P34" s="73">
        <v>0</v>
      </c>
      <c r="Q34" s="75">
        <v>0</v>
      </c>
      <c r="R34" s="76">
        <f t="shared" si="2"/>
        <v>0</v>
      </c>
      <c r="S34" s="77">
        <f t="shared" si="2"/>
        <v>0</v>
      </c>
    </row>
    <row r="35" spans="1:19" ht="16.5">
      <c r="A35" s="78" t="s">
        <v>246</v>
      </c>
      <c r="B35" s="73">
        <v>0</v>
      </c>
      <c r="C35" s="74">
        <v>0</v>
      </c>
      <c r="D35" s="73">
        <v>0</v>
      </c>
      <c r="E35" s="74">
        <v>0</v>
      </c>
      <c r="F35" s="73">
        <v>0</v>
      </c>
      <c r="G35" s="74">
        <v>0</v>
      </c>
      <c r="H35" s="73">
        <v>0</v>
      </c>
      <c r="I35" s="74">
        <v>0</v>
      </c>
      <c r="J35" s="73">
        <v>0</v>
      </c>
      <c r="K35" s="74">
        <v>0</v>
      </c>
      <c r="L35" s="73">
        <v>0</v>
      </c>
      <c r="M35" s="74">
        <v>0</v>
      </c>
      <c r="N35" s="73">
        <v>0</v>
      </c>
      <c r="O35" s="74">
        <v>0</v>
      </c>
      <c r="P35" s="73">
        <v>0</v>
      </c>
      <c r="Q35" s="75">
        <v>0</v>
      </c>
      <c r="R35" s="76">
        <f t="shared" si="2"/>
        <v>0</v>
      </c>
      <c r="S35" s="77">
        <f t="shared" si="2"/>
        <v>0</v>
      </c>
    </row>
    <row r="36" spans="1:19" ht="16.5">
      <c r="A36" s="78" t="s">
        <v>247</v>
      </c>
      <c r="B36" s="73">
        <v>0</v>
      </c>
      <c r="C36" s="74">
        <v>0</v>
      </c>
      <c r="D36" s="73">
        <v>0</v>
      </c>
      <c r="E36" s="74">
        <v>0</v>
      </c>
      <c r="F36" s="73">
        <v>0</v>
      </c>
      <c r="G36" s="74">
        <v>0</v>
      </c>
      <c r="H36" s="73">
        <v>0</v>
      </c>
      <c r="I36" s="74">
        <v>0</v>
      </c>
      <c r="J36" s="73">
        <v>0</v>
      </c>
      <c r="K36" s="74">
        <v>0</v>
      </c>
      <c r="L36" s="73">
        <v>0</v>
      </c>
      <c r="M36" s="74">
        <v>0</v>
      </c>
      <c r="N36" s="73">
        <v>0</v>
      </c>
      <c r="O36" s="74">
        <v>0</v>
      </c>
      <c r="P36" s="73">
        <v>0</v>
      </c>
      <c r="Q36" s="75">
        <v>0</v>
      </c>
      <c r="R36" s="76">
        <f t="shared" si="2"/>
        <v>0</v>
      </c>
      <c r="S36" s="77">
        <f t="shared" si="2"/>
        <v>0</v>
      </c>
    </row>
    <row r="37" spans="1:19" ht="17.25" thickBot="1">
      <c r="A37" s="79" t="s">
        <v>248</v>
      </c>
      <c r="B37" s="80">
        <v>0</v>
      </c>
      <c r="C37" s="81">
        <v>0</v>
      </c>
      <c r="D37" s="82">
        <v>0</v>
      </c>
      <c r="E37" s="81">
        <v>0</v>
      </c>
      <c r="F37" s="82">
        <v>0</v>
      </c>
      <c r="G37" s="81">
        <v>0</v>
      </c>
      <c r="H37" s="82">
        <v>0</v>
      </c>
      <c r="I37" s="81">
        <v>0</v>
      </c>
      <c r="J37" s="80">
        <v>0</v>
      </c>
      <c r="K37" s="81">
        <v>0</v>
      </c>
      <c r="L37" s="82">
        <v>0</v>
      </c>
      <c r="M37" s="81">
        <v>0</v>
      </c>
      <c r="N37" s="82">
        <v>0</v>
      </c>
      <c r="O37" s="81">
        <v>0</v>
      </c>
      <c r="P37" s="82">
        <v>0</v>
      </c>
      <c r="Q37" s="83">
        <v>0</v>
      </c>
      <c r="R37" s="76">
        <f t="shared" si="2"/>
        <v>0</v>
      </c>
      <c r="S37" s="77">
        <f t="shared" si="2"/>
        <v>0</v>
      </c>
    </row>
    <row r="38" spans="1:19" ht="17.25" thickBot="1">
      <c r="A38" s="84" t="s">
        <v>9</v>
      </c>
      <c r="B38" s="85">
        <f aca="true" t="shared" si="3" ref="B38:S38">SUM(B27:B33,B34,B35,B36,B37)</f>
        <v>16</v>
      </c>
      <c r="C38" s="86">
        <f t="shared" si="3"/>
        <v>77.42</v>
      </c>
      <c r="D38" s="85">
        <f t="shared" si="3"/>
        <v>0</v>
      </c>
      <c r="E38" s="86">
        <f t="shared" si="3"/>
        <v>0</v>
      </c>
      <c r="F38" s="85">
        <f t="shared" si="3"/>
        <v>0</v>
      </c>
      <c r="G38" s="86">
        <f t="shared" si="3"/>
        <v>0</v>
      </c>
      <c r="H38" s="85">
        <f t="shared" si="3"/>
        <v>3</v>
      </c>
      <c r="I38" s="86">
        <f t="shared" si="3"/>
        <v>21.299999999999997</v>
      </c>
      <c r="J38" s="85">
        <f t="shared" si="3"/>
        <v>2</v>
      </c>
      <c r="K38" s="86">
        <f t="shared" si="3"/>
        <v>9.68</v>
      </c>
      <c r="L38" s="85">
        <f t="shared" si="3"/>
        <v>20</v>
      </c>
      <c r="M38" s="86">
        <f t="shared" si="3"/>
        <v>97.64</v>
      </c>
      <c r="N38" s="85">
        <f t="shared" si="3"/>
        <v>0</v>
      </c>
      <c r="O38" s="86">
        <f t="shared" si="3"/>
        <v>0</v>
      </c>
      <c r="P38" s="85">
        <f t="shared" si="3"/>
        <v>3</v>
      </c>
      <c r="Q38" s="87">
        <f t="shared" si="3"/>
        <v>41.03</v>
      </c>
      <c r="R38" s="88">
        <f t="shared" si="3"/>
        <v>44</v>
      </c>
      <c r="S38" s="89">
        <f t="shared" si="3"/>
        <v>247.07000000000002</v>
      </c>
    </row>
    <row r="39" spans="1:19" ht="16.5">
      <c r="A39" s="92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4"/>
      <c r="S39" s="94"/>
    </row>
    <row r="40" spans="1:19" ht="17.25" thickBot="1">
      <c r="A40" s="53" t="s">
        <v>104</v>
      </c>
      <c r="B40" s="52"/>
      <c r="C40" s="52"/>
      <c r="D40" s="52"/>
      <c r="E40" s="52"/>
      <c r="F40" s="93"/>
      <c r="G40" s="93"/>
      <c r="H40" s="93"/>
      <c r="I40" s="93"/>
      <c r="J40" s="52"/>
      <c r="K40" s="52"/>
      <c r="L40" s="52"/>
      <c r="M40" s="52"/>
      <c r="N40" s="93"/>
      <c r="O40" s="93"/>
      <c r="P40" s="93"/>
      <c r="Q40" s="93"/>
      <c r="R40" s="94"/>
      <c r="S40" s="94"/>
    </row>
    <row r="41" spans="1:19" ht="16.5">
      <c r="A41" s="54"/>
      <c r="B41" s="55" t="s">
        <v>30</v>
      </c>
      <c r="C41" s="55"/>
      <c r="D41" s="56" t="s">
        <v>31</v>
      </c>
      <c r="E41" s="57"/>
      <c r="F41" s="55" t="s">
        <v>32</v>
      </c>
      <c r="G41" s="55"/>
      <c r="H41" s="56" t="s">
        <v>33</v>
      </c>
      <c r="I41" s="57"/>
      <c r="J41" s="55" t="s">
        <v>34</v>
      </c>
      <c r="K41" s="55"/>
      <c r="L41" s="56" t="s">
        <v>35</v>
      </c>
      <c r="M41" s="57"/>
      <c r="N41" s="55" t="s">
        <v>36</v>
      </c>
      <c r="O41" s="55"/>
      <c r="P41" s="56" t="s">
        <v>37</v>
      </c>
      <c r="Q41" s="55"/>
      <c r="R41" s="58" t="s">
        <v>240</v>
      </c>
      <c r="S41" s="59"/>
    </row>
    <row r="42" spans="1:19" ht="16.5">
      <c r="A42" s="60"/>
      <c r="B42" s="61" t="s">
        <v>4</v>
      </c>
      <c r="C42" s="62" t="s">
        <v>5</v>
      </c>
      <c r="D42" s="61" t="s">
        <v>4</v>
      </c>
      <c r="E42" s="62" t="s">
        <v>5</v>
      </c>
      <c r="F42" s="61" t="s">
        <v>4</v>
      </c>
      <c r="G42" s="62" t="s">
        <v>5</v>
      </c>
      <c r="H42" s="61" t="s">
        <v>4</v>
      </c>
      <c r="I42" s="62" t="s">
        <v>5</v>
      </c>
      <c r="J42" s="61" t="s">
        <v>4</v>
      </c>
      <c r="K42" s="62" t="s">
        <v>5</v>
      </c>
      <c r="L42" s="61" t="s">
        <v>4</v>
      </c>
      <c r="M42" s="62" t="s">
        <v>5</v>
      </c>
      <c r="N42" s="61" t="s">
        <v>4</v>
      </c>
      <c r="O42" s="62" t="s">
        <v>5</v>
      </c>
      <c r="P42" s="61" t="s">
        <v>4</v>
      </c>
      <c r="Q42" s="63" t="s">
        <v>5</v>
      </c>
      <c r="R42" s="64" t="s">
        <v>4</v>
      </c>
      <c r="S42" s="65" t="s">
        <v>5</v>
      </c>
    </row>
    <row r="43" spans="1:19" ht="17.25" thickBot="1">
      <c r="A43" s="66" t="s">
        <v>6</v>
      </c>
      <c r="B43" s="67" t="s">
        <v>7</v>
      </c>
      <c r="C43" s="68" t="s">
        <v>241</v>
      </c>
      <c r="D43" s="67" t="s">
        <v>7</v>
      </c>
      <c r="E43" s="68" t="s">
        <v>241</v>
      </c>
      <c r="F43" s="67" t="s">
        <v>7</v>
      </c>
      <c r="G43" s="68" t="s">
        <v>241</v>
      </c>
      <c r="H43" s="67" t="s">
        <v>7</v>
      </c>
      <c r="I43" s="68" t="s">
        <v>241</v>
      </c>
      <c r="J43" s="67" t="s">
        <v>7</v>
      </c>
      <c r="K43" s="68" t="s">
        <v>241</v>
      </c>
      <c r="L43" s="67" t="s">
        <v>7</v>
      </c>
      <c r="M43" s="68" t="s">
        <v>241</v>
      </c>
      <c r="N43" s="67" t="s">
        <v>7</v>
      </c>
      <c r="O43" s="68" t="s">
        <v>241</v>
      </c>
      <c r="P43" s="67" t="s">
        <v>7</v>
      </c>
      <c r="Q43" s="69" t="s">
        <v>241</v>
      </c>
      <c r="R43" s="70" t="s">
        <v>7</v>
      </c>
      <c r="S43" s="71" t="s">
        <v>241</v>
      </c>
    </row>
    <row r="44" spans="1:19" ht="16.5">
      <c r="A44" s="72" t="s">
        <v>38</v>
      </c>
      <c r="B44" s="73">
        <f aca="true" t="shared" si="4" ref="B44:S44">B9-B27</f>
        <v>1</v>
      </c>
      <c r="C44" s="74">
        <f t="shared" si="4"/>
        <v>0.65</v>
      </c>
      <c r="D44" s="73">
        <f t="shared" si="4"/>
        <v>1</v>
      </c>
      <c r="E44" s="74">
        <f t="shared" si="4"/>
        <v>0.5</v>
      </c>
      <c r="F44" s="73">
        <f t="shared" si="4"/>
        <v>0</v>
      </c>
      <c r="G44" s="74">
        <f t="shared" si="4"/>
        <v>0</v>
      </c>
      <c r="H44" s="73">
        <f t="shared" si="4"/>
        <v>5</v>
      </c>
      <c r="I44" s="74">
        <f t="shared" si="4"/>
        <v>3.41</v>
      </c>
      <c r="J44" s="73">
        <f t="shared" si="4"/>
        <v>0</v>
      </c>
      <c r="K44" s="74">
        <f t="shared" si="4"/>
        <v>0</v>
      </c>
      <c r="L44" s="73">
        <f t="shared" si="4"/>
        <v>3</v>
      </c>
      <c r="M44" s="74">
        <f t="shared" si="4"/>
        <v>1.825</v>
      </c>
      <c r="N44" s="73">
        <f t="shared" si="4"/>
        <v>0</v>
      </c>
      <c r="O44" s="74">
        <f t="shared" si="4"/>
        <v>0</v>
      </c>
      <c r="P44" s="73">
        <f t="shared" si="4"/>
        <v>0</v>
      </c>
      <c r="Q44" s="75">
        <f t="shared" si="4"/>
        <v>0</v>
      </c>
      <c r="R44" s="95">
        <f t="shared" si="4"/>
        <v>10</v>
      </c>
      <c r="S44" s="77">
        <f t="shared" si="4"/>
        <v>6.385000000000001</v>
      </c>
    </row>
    <row r="45" spans="1:19" ht="16.5">
      <c r="A45" s="78" t="s">
        <v>39</v>
      </c>
      <c r="B45" s="73">
        <f aca="true" t="shared" si="5" ref="B45:S45">B10-B28</f>
        <v>1</v>
      </c>
      <c r="C45" s="74">
        <f t="shared" si="5"/>
        <v>1.65</v>
      </c>
      <c r="D45" s="73">
        <f t="shared" si="5"/>
        <v>1</v>
      </c>
      <c r="E45" s="74">
        <f t="shared" si="5"/>
        <v>1.8</v>
      </c>
      <c r="F45" s="73">
        <f t="shared" si="5"/>
        <v>0</v>
      </c>
      <c r="G45" s="74">
        <f t="shared" si="5"/>
        <v>0</v>
      </c>
      <c r="H45" s="73">
        <f t="shared" si="5"/>
        <v>6</v>
      </c>
      <c r="I45" s="74">
        <f t="shared" si="5"/>
        <v>11.05</v>
      </c>
      <c r="J45" s="73">
        <f t="shared" si="5"/>
        <v>0</v>
      </c>
      <c r="K45" s="74">
        <f t="shared" si="5"/>
        <v>0</v>
      </c>
      <c r="L45" s="73">
        <f t="shared" si="5"/>
        <v>2</v>
      </c>
      <c r="M45" s="74">
        <f t="shared" si="5"/>
        <v>3.35</v>
      </c>
      <c r="N45" s="73">
        <f t="shared" si="5"/>
        <v>1</v>
      </c>
      <c r="O45" s="74">
        <f t="shared" si="5"/>
        <v>1.7</v>
      </c>
      <c r="P45" s="73">
        <f t="shared" si="5"/>
        <v>3</v>
      </c>
      <c r="Q45" s="75">
        <f t="shared" si="5"/>
        <v>5</v>
      </c>
      <c r="R45" s="95">
        <f t="shared" si="5"/>
        <v>14</v>
      </c>
      <c r="S45" s="77">
        <f t="shared" si="5"/>
        <v>24.55</v>
      </c>
    </row>
    <row r="46" spans="1:19" ht="16.5">
      <c r="A46" s="78" t="s">
        <v>40</v>
      </c>
      <c r="B46" s="73">
        <f aca="true" t="shared" si="6" ref="B46:S46">B11-B29</f>
        <v>1</v>
      </c>
      <c r="C46" s="74">
        <f t="shared" si="6"/>
        <v>2.5</v>
      </c>
      <c r="D46" s="73">
        <f t="shared" si="6"/>
        <v>1</v>
      </c>
      <c r="E46" s="74">
        <f t="shared" si="6"/>
        <v>3</v>
      </c>
      <c r="F46" s="73">
        <f t="shared" si="6"/>
        <v>1</v>
      </c>
      <c r="G46" s="74">
        <f t="shared" si="6"/>
        <v>3</v>
      </c>
      <c r="H46" s="73">
        <f t="shared" si="6"/>
        <v>6</v>
      </c>
      <c r="I46" s="74">
        <f t="shared" si="6"/>
        <v>14.4475</v>
      </c>
      <c r="J46" s="73">
        <f t="shared" si="6"/>
        <v>0</v>
      </c>
      <c r="K46" s="74">
        <f t="shared" si="6"/>
        <v>0</v>
      </c>
      <c r="L46" s="73">
        <f t="shared" si="6"/>
        <v>1</v>
      </c>
      <c r="M46" s="74">
        <f t="shared" si="6"/>
        <v>3</v>
      </c>
      <c r="N46" s="73">
        <f t="shared" si="6"/>
        <v>1</v>
      </c>
      <c r="O46" s="74">
        <f t="shared" si="6"/>
        <v>3</v>
      </c>
      <c r="P46" s="73">
        <f t="shared" si="6"/>
        <v>3</v>
      </c>
      <c r="Q46" s="75">
        <f t="shared" si="6"/>
        <v>7.5</v>
      </c>
      <c r="R46" s="95">
        <f t="shared" si="6"/>
        <v>14</v>
      </c>
      <c r="S46" s="77">
        <f t="shared" si="6"/>
        <v>36.4475</v>
      </c>
    </row>
    <row r="47" spans="1:19" ht="16.5">
      <c r="A47" s="78" t="s">
        <v>8</v>
      </c>
      <c r="B47" s="73">
        <f aca="true" t="shared" si="7" ref="B47:S47">B12-B30</f>
        <v>6</v>
      </c>
      <c r="C47" s="74">
        <f t="shared" si="7"/>
        <v>24.880000000000003</v>
      </c>
      <c r="D47" s="73">
        <f t="shared" si="7"/>
        <v>5</v>
      </c>
      <c r="E47" s="74">
        <f t="shared" si="7"/>
        <v>24</v>
      </c>
      <c r="F47" s="73">
        <f t="shared" si="7"/>
        <v>2</v>
      </c>
      <c r="G47" s="74">
        <f t="shared" si="7"/>
        <v>8.53</v>
      </c>
      <c r="H47" s="73">
        <f t="shared" si="7"/>
        <v>19</v>
      </c>
      <c r="I47" s="74">
        <f t="shared" si="7"/>
        <v>78.358</v>
      </c>
      <c r="J47" s="73">
        <f t="shared" si="7"/>
        <v>0</v>
      </c>
      <c r="K47" s="74">
        <f t="shared" si="7"/>
        <v>0</v>
      </c>
      <c r="L47" s="73">
        <f t="shared" si="7"/>
        <v>24</v>
      </c>
      <c r="M47" s="74">
        <f t="shared" si="7"/>
        <v>102.05799999999999</v>
      </c>
      <c r="N47" s="73">
        <f t="shared" si="7"/>
        <v>5</v>
      </c>
      <c r="O47" s="74">
        <f t="shared" si="7"/>
        <v>22.14</v>
      </c>
      <c r="P47" s="73">
        <f t="shared" si="7"/>
        <v>18</v>
      </c>
      <c r="Q47" s="75">
        <f t="shared" si="7"/>
        <v>79.89</v>
      </c>
      <c r="R47" s="95">
        <f t="shared" si="7"/>
        <v>79</v>
      </c>
      <c r="S47" s="77">
        <f t="shared" si="7"/>
        <v>339.856</v>
      </c>
    </row>
    <row r="48" spans="1:19" ht="16.5">
      <c r="A48" s="78" t="s">
        <v>242</v>
      </c>
      <c r="B48" s="73">
        <f aca="true" t="shared" si="8" ref="B48:S48">B13-B31</f>
        <v>7</v>
      </c>
      <c r="C48" s="74">
        <f t="shared" si="8"/>
        <v>41.730000000000004</v>
      </c>
      <c r="D48" s="73">
        <f t="shared" si="8"/>
        <v>9</v>
      </c>
      <c r="E48" s="74">
        <f t="shared" si="8"/>
        <v>54.93972</v>
      </c>
      <c r="F48" s="73">
        <f t="shared" si="8"/>
        <v>4</v>
      </c>
      <c r="G48" s="74">
        <f t="shared" si="8"/>
        <v>23.98</v>
      </c>
      <c r="H48" s="73">
        <f t="shared" si="8"/>
        <v>22</v>
      </c>
      <c r="I48" s="74">
        <f t="shared" si="8"/>
        <v>134.025</v>
      </c>
      <c r="J48" s="73">
        <f t="shared" si="8"/>
        <v>0</v>
      </c>
      <c r="K48" s="74">
        <f t="shared" si="8"/>
        <v>0</v>
      </c>
      <c r="L48" s="73">
        <f t="shared" si="8"/>
        <v>13</v>
      </c>
      <c r="M48" s="74">
        <f t="shared" si="8"/>
        <v>75.423</v>
      </c>
      <c r="N48" s="73">
        <f t="shared" si="8"/>
        <v>15</v>
      </c>
      <c r="O48" s="74">
        <f t="shared" si="8"/>
        <v>91.54</v>
      </c>
      <c r="P48" s="73">
        <f t="shared" si="8"/>
        <v>28</v>
      </c>
      <c r="Q48" s="75">
        <f t="shared" si="8"/>
        <v>172.92</v>
      </c>
      <c r="R48" s="95">
        <f t="shared" si="8"/>
        <v>98</v>
      </c>
      <c r="S48" s="77">
        <f t="shared" si="8"/>
        <v>594.5577200000001</v>
      </c>
    </row>
    <row r="49" spans="1:19" ht="16.5">
      <c r="A49" s="78" t="s">
        <v>243</v>
      </c>
      <c r="B49" s="73">
        <f aca="true" t="shared" si="9" ref="B49:S49">B14-B32</f>
        <v>13</v>
      </c>
      <c r="C49" s="74">
        <f t="shared" si="9"/>
        <v>112.38</v>
      </c>
      <c r="D49" s="73">
        <f t="shared" si="9"/>
        <v>9</v>
      </c>
      <c r="E49" s="74">
        <f t="shared" si="9"/>
        <v>79.37</v>
      </c>
      <c r="F49" s="73">
        <f t="shared" si="9"/>
        <v>5</v>
      </c>
      <c r="G49" s="74">
        <f t="shared" si="9"/>
        <v>37.405</v>
      </c>
      <c r="H49" s="73">
        <f t="shared" si="9"/>
        <v>21</v>
      </c>
      <c r="I49" s="74">
        <f t="shared" si="9"/>
        <v>186.583</v>
      </c>
      <c r="J49" s="73">
        <f t="shared" si="9"/>
        <v>0</v>
      </c>
      <c r="K49" s="74">
        <f t="shared" si="9"/>
        <v>0</v>
      </c>
      <c r="L49" s="73">
        <f t="shared" si="9"/>
        <v>26</v>
      </c>
      <c r="M49" s="74">
        <f t="shared" si="9"/>
        <v>225.55</v>
      </c>
      <c r="N49" s="73">
        <f t="shared" si="9"/>
        <v>14</v>
      </c>
      <c r="O49" s="74">
        <f t="shared" si="9"/>
        <v>115.35</v>
      </c>
      <c r="P49" s="73">
        <f t="shared" si="9"/>
        <v>16</v>
      </c>
      <c r="Q49" s="75">
        <f t="shared" si="9"/>
        <v>139.03</v>
      </c>
      <c r="R49" s="95">
        <f t="shared" si="9"/>
        <v>104</v>
      </c>
      <c r="S49" s="77">
        <f t="shared" si="9"/>
        <v>895.668</v>
      </c>
    </row>
    <row r="50" spans="1:19" ht="16.5">
      <c r="A50" s="78" t="s">
        <v>244</v>
      </c>
      <c r="B50" s="73">
        <f aca="true" t="shared" si="10" ref="B50:S50">B15-B33</f>
        <v>4</v>
      </c>
      <c r="C50" s="74">
        <f t="shared" si="10"/>
        <v>50.66</v>
      </c>
      <c r="D50" s="73">
        <f t="shared" si="10"/>
        <v>11</v>
      </c>
      <c r="E50" s="74">
        <f t="shared" si="10"/>
        <v>138.05472</v>
      </c>
      <c r="F50" s="73">
        <f t="shared" si="10"/>
        <v>15</v>
      </c>
      <c r="G50" s="74">
        <f t="shared" si="10"/>
        <v>224.067</v>
      </c>
      <c r="H50" s="73">
        <f t="shared" si="10"/>
        <v>34</v>
      </c>
      <c r="I50" s="74">
        <f t="shared" si="10"/>
        <v>433.838</v>
      </c>
      <c r="J50" s="73">
        <f t="shared" si="10"/>
        <v>0</v>
      </c>
      <c r="K50" s="74">
        <f t="shared" si="10"/>
        <v>0</v>
      </c>
      <c r="L50" s="73">
        <f t="shared" si="10"/>
        <v>3</v>
      </c>
      <c r="M50" s="74">
        <f t="shared" si="10"/>
        <v>48.15</v>
      </c>
      <c r="N50" s="73">
        <f t="shared" si="10"/>
        <v>2</v>
      </c>
      <c r="O50" s="74">
        <f t="shared" si="10"/>
        <v>33.56</v>
      </c>
      <c r="P50" s="73">
        <f t="shared" si="10"/>
        <v>5</v>
      </c>
      <c r="Q50" s="75">
        <f t="shared" si="10"/>
        <v>70.2</v>
      </c>
      <c r="R50" s="95">
        <f t="shared" si="10"/>
        <v>74</v>
      </c>
      <c r="S50" s="77">
        <f t="shared" si="10"/>
        <v>998.52972</v>
      </c>
    </row>
    <row r="51" spans="1:19" ht="16.5">
      <c r="A51" s="78" t="s">
        <v>245</v>
      </c>
      <c r="B51" s="73">
        <f aca="true" t="shared" si="11" ref="B51:S51">B16-B34</f>
        <v>0</v>
      </c>
      <c r="C51" s="74">
        <f t="shared" si="11"/>
        <v>0</v>
      </c>
      <c r="D51" s="73">
        <f t="shared" si="11"/>
        <v>4</v>
      </c>
      <c r="E51" s="74">
        <f t="shared" si="11"/>
        <v>96.1</v>
      </c>
      <c r="F51" s="73">
        <f t="shared" si="11"/>
        <v>7</v>
      </c>
      <c r="G51" s="74">
        <f t="shared" si="11"/>
        <v>167.5</v>
      </c>
      <c r="H51" s="73">
        <f t="shared" si="11"/>
        <v>5</v>
      </c>
      <c r="I51" s="74">
        <f t="shared" si="11"/>
        <v>113.58</v>
      </c>
      <c r="J51" s="73">
        <f t="shared" si="11"/>
        <v>1</v>
      </c>
      <c r="K51" s="74">
        <f t="shared" si="11"/>
        <v>28.5</v>
      </c>
      <c r="L51" s="73">
        <f t="shared" si="11"/>
        <v>0</v>
      </c>
      <c r="M51" s="74">
        <f t="shared" si="11"/>
        <v>0</v>
      </c>
      <c r="N51" s="73">
        <f t="shared" si="11"/>
        <v>1</v>
      </c>
      <c r="O51" s="74">
        <f t="shared" si="11"/>
        <v>25.5</v>
      </c>
      <c r="P51" s="73">
        <f t="shared" si="11"/>
        <v>0</v>
      </c>
      <c r="Q51" s="75">
        <f t="shared" si="11"/>
        <v>0</v>
      </c>
      <c r="R51" s="95">
        <f t="shared" si="11"/>
        <v>18</v>
      </c>
      <c r="S51" s="77">
        <f t="shared" si="11"/>
        <v>431.18</v>
      </c>
    </row>
    <row r="52" spans="1:19" ht="16.5">
      <c r="A52" s="78" t="s">
        <v>246</v>
      </c>
      <c r="B52" s="73">
        <f aca="true" t="shared" si="12" ref="B52:S52">B17-B35</f>
        <v>0</v>
      </c>
      <c r="C52" s="74">
        <f t="shared" si="12"/>
        <v>0</v>
      </c>
      <c r="D52" s="73">
        <f t="shared" si="12"/>
        <v>0</v>
      </c>
      <c r="E52" s="74">
        <f t="shared" si="12"/>
        <v>0</v>
      </c>
      <c r="F52" s="73">
        <f t="shared" si="12"/>
        <v>3</v>
      </c>
      <c r="G52" s="74">
        <f t="shared" si="12"/>
        <v>108</v>
      </c>
      <c r="H52" s="73">
        <f t="shared" si="12"/>
        <v>0</v>
      </c>
      <c r="I52" s="74">
        <f t="shared" si="12"/>
        <v>0</v>
      </c>
      <c r="J52" s="73">
        <f t="shared" si="12"/>
        <v>1</v>
      </c>
      <c r="K52" s="74">
        <f t="shared" si="12"/>
        <v>35</v>
      </c>
      <c r="L52" s="73">
        <f t="shared" si="12"/>
        <v>0</v>
      </c>
      <c r="M52" s="74">
        <f t="shared" si="12"/>
        <v>0</v>
      </c>
      <c r="N52" s="73">
        <f t="shared" si="12"/>
        <v>0</v>
      </c>
      <c r="O52" s="74">
        <f t="shared" si="12"/>
        <v>0</v>
      </c>
      <c r="P52" s="73">
        <f t="shared" si="12"/>
        <v>1</v>
      </c>
      <c r="Q52" s="75">
        <f t="shared" si="12"/>
        <v>31</v>
      </c>
      <c r="R52" s="95">
        <f t="shared" si="12"/>
        <v>5</v>
      </c>
      <c r="S52" s="77">
        <f t="shared" si="12"/>
        <v>174</v>
      </c>
    </row>
    <row r="53" spans="1:19" ht="16.5">
      <c r="A53" s="78" t="s">
        <v>247</v>
      </c>
      <c r="B53" s="73">
        <f aca="true" t="shared" si="13" ref="B53:S53">B18-B36</f>
        <v>0</v>
      </c>
      <c r="C53" s="74">
        <f t="shared" si="13"/>
        <v>0</v>
      </c>
      <c r="D53" s="73">
        <f t="shared" si="13"/>
        <v>0</v>
      </c>
      <c r="E53" s="74">
        <f t="shared" si="13"/>
        <v>0</v>
      </c>
      <c r="F53" s="73">
        <f t="shared" si="13"/>
        <v>0</v>
      </c>
      <c r="G53" s="74">
        <f t="shared" si="13"/>
        <v>0</v>
      </c>
      <c r="H53" s="73">
        <f t="shared" si="13"/>
        <v>0</v>
      </c>
      <c r="I53" s="74">
        <f t="shared" si="13"/>
        <v>0</v>
      </c>
      <c r="J53" s="73">
        <f t="shared" si="13"/>
        <v>1</v>
      </c>
      <c r="K53" s="74">
        <f t="shared" si="13"/>
        <v>45.3</v>
      </c>
      <c r="L53" s="73">
        <f t="shared" si="13"/>
        <v>0</v>
      </c>
      <c r="M53" s="74">
        <f t="shared" si="13"/>
        <v>0</v>
      </c>
      <c r="N53" s="73">
        <f t="shared" si="13"/>
        <v>0</v>
      </c>
      <c r="O53" s="74">
        <f t="shared" si="13"/>
        <v>0</v>
      </c>
      <c r="P53" s="73">
        <f t="shared" si="13"/>
        <v>0</v>
      </c>
      <c r="Q53" s="75">
        <f t="shared" si="13"/>
        <v>0</v>
      </c>
      <c r="R53" s="95">
        <f t="shared" si="13"/>
        <v>1</v>
      </c>
      <c r="S53" s="77">
        <f t="shared" si="13"/>
        <v>45.3</v>
      </c>
    </row>
    <row r="54" spans="1:19" ht="17.25" thickBot="1">
      <c r="A54" s="79" t="s">
        <v>248</v>
      </c>
      <c r="B54" s="80">
        <f aca="true" t="shared" si="14" ref="B54:S54">B19-B37</f>
        <v>1</v>
      </c>
      <c r="C54" s="81">
        <f t="shared" si="14"/>
        <v>77.88</v>
      </c>
      <c r="D54" s="82">
        <f t="shared" si="14"/>
        <v>0</v>
      </c>
      <c r="E54" s="81">
        <f t="shared" si="14"/>
        <v>0</v>
      </c>
      <c r="F54" s="82">
        <f t="shared" si="14"/>
        <v>1</v>
      </c>
      <c r="G54" s="81">
        <f t="shared" si="14"/>
        <v>54</v>
      </c>
      <c r="H54" s="82">
        <f t="shared" si="14"/>
        <v>0</v>
      </c>
      <c r="I54" s="81">
        <f t="shared" si="14"/>
        <v>0</v>
      </c>
      <c r="J54" s="80">
        <f t="shared" si="14"/>
        <v>5</v>
      </c>
      <c r="K54" s="81">
        <f t="shared" si="14"/>
        <v>338.3</v>
      </c>
      <c r="L54" s="82">
        <f t="shared" si="14"/>
        <v>0</v>
      </c>
      <c r="M54" s="81">
        <f t="shared" si="14"/>
        <v>0</v>
      </c>
      <c r="N54" s="82">
        <f t="shared" si="14"/>
        <v>0</v>
      </c>
      <c r="O54" s="81">
        <f t="shared" si="14"/>
        <v>0</v>
      </c>
      <c r="P54" s="82">
        <f t="shared" si="14"/>
        <v>1</v>
      </c>
      <c r="Q54" s="83">
        <f t="shared" si="14"/>
        <v>85</v>
      </c>
      <c r="R54" s="95">
        <f t="shared" si="14"/>
        <v>8</v>
      </c>
      <c r="S54" s="77">
        <f t="shared" si="14"/>
        <v>555.1800000000001</v>
      </c>
    </row>
    <row r="55" spans="1:19" ht="17.25" thickBot="1">
      <c r="A55" s="84" t="s">
        <v>9</v>
      </c>
      <c r="B55" s="85">
        <f aca="true" t="shared" si="15" ref="B55:S55">SUM(B44:B50,B51,B52,B53,B54)</f>
        <v>34</v>
      </c>
      <c r="C55" s="86">
        <f t="shared" si="15"/>
        <v>312.33000000000004</v>
      </c>
      <c r="D55" s="85">
        <f t="shared" si="15"/>
        <v>41</v>
      </c>
      <c r="E55" s="86">
        <f t="shared" si="15"/>
        <v>397.76444000000004</v>
      </c>
      <c r="F55" s="85">
        <f t="shared" si="15"/>
        <v>38</v>
      </c>
      <c r="G55" s="86">
        <f t="shared" si="15"/>
        <v>626.482</v>
      </c>
      <c r="H55" s="85">
        <f t="shared" si="15"/>
        <v>118</v>
      </c>
      <c r="I55" s="86">
        <f t="shared" si="15"/>
        <v>975.2915000000002</v>
      </c>
      <c r="J55" s="85">
        <f t="shared" si="15"/>
        <v>8</v>
      </c>
      <c r="K55" s="86">
        <f t="shared" si="15"/>
        <v>447.1</v>
      </c>
      <c r="L55" s="85">
        <f t="shared" si="15"/>
        <v>72</v>
      </c>
      <c r="M55" s="86">
        <f t="shared" si="15"/>
        <v>459.356</v>
      </c>
      <c r="N55" s="85">
        <f t="shared" si="15"/>
        <v>39</v>
      </c>
      <c r="O55" s="86">
        <f t="shared" si="15"/>
        <v>292.79</v>
      </c>
      <c r="P55" s="85">
        <f t="shared" si="15"/>
        <v>75</v>
      </c>
      <c r="Q55" s="87">
        <f t="shared" si="15"/>
        <v>590.54</v>
      </c>
      <c r="R55" s="88">
        <f t="shared" si="15"/>
        <v>425</v>
      </c>
      <c r="S55" s="89">
        <f t="shared" si="15"/>
        <v>4101.65394</v>
      </c>
    </row>
    <row r="58" ht="16.5">
      <c r="A58" s="42" t="s">
        <v>41</v>
      </c>
    </row>
    <row r="59" ht="16.5">
      <c r="A59" s="42" t="s">
        <v>42</v>
      </c>
    </row>
    <row r="61" ht="16.5">
      <c r="A61" s="122" t="s">
        <v>107</v>
      </c>
    </row>
    <row r="62" ht="16.5">
      <c r="A62" s="42"/>
    </row>
    <row r="63" ht="16.5">
      <c r="A63" s="50" t="s">
        <v>43</v>
      </c>
    </row>
    <row r="64" ht="16.5">
      <c r="A64" s="50" t="s">
        <v>44</v>
      </c>
    </row>
    <row r="65" ht="16.5">
      <c r="A65" s="42" t="s">
        <v>45</v>
      </c>
    </row>
    <row r="66" ht="16.5">
      <c r="A66" s="50" t="s">
        <v>46</v>
      </c>
    </row>
    <row r="67" ht="16.5">
      <c r="A67" s="50" t="s">
        <v>300</v>
      </c>
    </row>
    <row r="68" ht="16.5">
      <c r="A68" s="50"/>
    </row>
    <row r="69" ht="16.5">
      <c r="A69" s="42" t="s">
        <v>112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9"/>
  <sheetViews>
    <sheetView zoomScale="90" zoomScaleNormal="90" zoomScalePageLayoutView="0" workbookViewId="0" topLeftCell="A1">
      <selection activeCell="A2" sqref="A2"/>
    </sheetView>
  </sheetViews>
  <sheetFormatPr defaultColWidth="9.00390625" defaultRowHeight="16.5"/>
  <cols>
    <col min="1" max="1" width="12.375" style="0" customWidth="1"/>
    <col min="2" max="19" width="11.375" style="0" customWidth="1"/>
  </cols>
  <sheetData>
    <row r="1" s="1" customFormat="1" ht="15">
      <c r="A1" s="2" t="s">
        <v>155</v>
      </c>
    </row>
    <row r="2" s="1" customFormat="1" ht="15"/>
    <row r="3" spans="1:19" ht="16.5">
      <c r="A3" s="9" t="s">
        <v>262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</row>
    <row r="4" spans="1:19" ht="16.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</row>
    <row r="5" spans="1:19" ht="17.25" thickBot="1">
      <c r="A5" s="53" t="s">
        <v>263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</row>
    <row r="6" spans="1:19" ht="16.5">
      <c r="A6" s="54"/>
      <c r="B6" s="55" t="s">
        <v>48</v>
      </c>
      <c r="C6" s="55"/>
      <c r="D6" s="56" t="s">
        <v>49</v>
      </c>
      <c r="E6" s="57"/>
      <c r="F6" s="55" t="s">
        <v>50</v>
      </c>
      <c r="G6" s="55"/>
      <c r="H6" s="56" t="s">
        <v>51</v>
      </c>
      <c r="I6" s="57"/>
      <c r="J6" s="55" t="s">
        <v>52</v>
      </c>
      <c r="K6" s="55"/>
      <c r="L6" s="56" t="s">
        <v>53</v>
      </c>
      <c r="M6" s="57"/>
      <c r="N6" s="55" t="s">
        <v>54</v>
      </c>
      <c r="O6" s="55"/>
      <c r="P6" s="56" t="s">
        <v>55</v>
      </c>
      <c r="Q6" s="55"/>
      <c r="R6" s="58" t="s">
        <v>264</v>
      </c>
      <c r="S6" s="59"/>
    </row>
    <row r="7" spans="1:19" ht="16.5">
      <c r="A7" s="60"/>
      <c r="B7" s="61" t="s">
        <v>4</v>
      </c>
      <c r="C7" s="62" t="s">
        <v>5</v>
      </c>
      <c r="D7" s="61" t="s">
        <v>4</v>
      </c>
      <c r="E7" s="62" t="s">
        <v>5</v>
      </c>
      <c r="F7" s="61" t="s">
        <v>4</v>
      </c>
      <c r="G7" s="62" t="s">
        <v>5</v>
      </c>
      <c r="H7" s="61" t="s">
        <v>4</v>
      </c>
      <c r="I7" s="62" t="s">
        <v>5</v>
      </c>
      <c r="J7" s="61" t="s">
        <v>4</v>
      </c>
      <c r="K7" s="62" t="s">
        <v>5</v>
      </c>
      <c r="L7" s="61" t="s">
        <v>4</v>
      </c>
      <c r="M7" s="62" t="s">
        <v>5</v>
      </c>
      <c r="N7" s="61" t="s">
        <v>4</v>
      </c>
      <c r="O7" s="62" t="s">
        <v>5</v>
      </c>
      <c r="P7" s="61" t="s">
        <v>4</v>
      </c>
      <c r="Q7" s="63" t="s">
        <v>5</v>
      </c>
      <c r="R7" s="64" t="s">
        <v>4</v>
      </c>
      <c r="S7" s="65" t="s">
        <v>5</v>
      </c>
    </row>
    <row r="8" spans="1:19" ht="17.25" thickBot="1">
      <c r="A8" s="66" t="s">
        <v>6</v>
      </c>
      <c r="B8" s="67" t="s">
        <v>7</v>
      </c>
      <c r="C8" s="68" t="s">
        <v>265</v>
      </c>
      <c r="D8" s="67" t="s">
        <v>7</v>
      </c>
      <c r="E8" s="68" t="s">
        <v>265</v>
      </c>
      <c r="F8" s="67" t="s">
        <v>7</v>
      </c>
      <c r="G8" s="68" t="s">
        <v>265</v>
      </c>
      <c r="H8" s="67" t="s">
        <v>7</v>
      </c>
      <c r="I8" s="68" t="s">
        <v>265</v>
      </c>
      <c r="J8" s="67" t="s">
        <v>7</v>
      </c>
      <c r="K8" s="68" t="s">
        <v>265</v>
      </c>
      <c r="L8" s="67" t="s">
        <v>7</v>
      </c>
      <c r="M8" s="68" t="s">
        <v>265</v>
      </c>
      <c r="N8" s="67" t="s">
        <v>7</v>
      </c>
      <c r="O8" s="68" t="s">
        <v>265</v>
      </c>
      <c r="P8" s="67" t="s">
        <v>7</v>
      </c>
      <c r="Q8" s="69" t="s">
        <v>265</v>
      </c>
      <c r="R8" s="70" t="s">
        <v>7</v>
      </c>
      <c r="S8" s="71" t="s">
        <v>265</v>
      </c>
    </row>
    <row r="9" spans="1:19" ht="16.5">
      <c r="A9" s="72" t="s">
        <v>38</v>
      </c>
      <c r="B9" s="73">
        <v>4</v>
      </c>
      <c r="C9" s="74">
        <v>3</v>
      </c>
      <c r="D9" s="73">
        <v>0</v>
      </c>
      <c r="E9" s="74">
        <v>0</v>
      </c>
      <c r="F9" s="73">
        <v>0</v>
      </c>
      <c r="G9" s="74">
        <v>0</v>
      </c>
      <c r="H9" s="73">
        <v>0</v>
      </c>
      <c r="I9" s="74">
        <v>0</v>
      </c>
      <c r="J9" s="73">
        <v>0</v>
      </c>
      <c r="K9" s="74">
        <v>0</v>
      </c>
      <c r="L9" s="73">
        <v>0</v>
      </c>
      <c r="M9" s="74">
        <v>0</v>
      </c>
      <c r="N9" s="73">
        <v>1</v>
      </c>
      <c r="O9" s="74">
        <v>0.271</v>
      </c>
      <c r="P9" s="73">
        <v>0</v>
      </c>
      <c r="Q9" s="75">
        <v>0</v>
      </c>
      <c r="R9" s="76">
        <f aca="true" t="shared" si="0" ref="R9:S19">B9+D9+F9+H9+J9+L9+N9+P9</f>
        <v>5</v>
      </c>
      <c r="S9" s="77">
        <f t="shared" si="0"/>
        <v>3.271</v>
      </c>
    </row>
    <row r="10" spans="1:19" ht="16.5">
      <c r="A10" s="78" t="s">
        <v>39</v>
      </c>
      <c r="B10" s="73">
        <v>8</v>
      </c>
      <c r="C10" s="74">
        <v>14.478</v>
      </c>
      <c r="D10" s="73">
        <v>5</v>
      </c>
      <c r="E10" s="74">
        <v>8.935</v>
      </c>
      <c r="F10" s="73">
        <v>2</v>
      </c>
      <c r="G10" s="74">
        <v>3.8</v>
      </c>
      <c r="H10" s="73">
        <v>5</v>
      </c>
      <c r="I10" s="74">
        <v>8.98</v>
      </c>
      <c r="J10" s="73">
        <v>9</v>
      </c>
      <c r="K10" s="74">
        <v>15.15</v>
      </c>
      <c r="L10" s="73">
        <v>0</v>
      </c>
      <c r="M10" s="74">
        <v>0</v>
      </c>
      <c r="N10" s="73">
        <v>2</v>
      </c>
      <c r="O10" s="74">
        <v>3.352</v>
      </c>
      <c r="P10" s="73">
        <v>5</v>
      </c>
      <c r="Q10" s="75">
        <v>8.1</v>
      </c>
      <c r="R10" s="76">
        <f t="shared" si="0"/>
        <v>36</v>
      </c>
      <c r="S10" s="77">
        <f t="shared" si="0"/>
        <v>62.794999999999995</v>
      </c>
    </row>
    <row r="11" spans="1:19" ht="16.5">
      <c r="A11" s="78" t="s">
        <v>40</v>
      </c>
      <c r="B11" s="73">
        <v>14</v>
      </c>
      <c r="C11" s="74">
        <v>38.215</v>
      </c>
      <c r="D11" s="73">
        <v>5</v>
      </c>
      <c r="E11" s="74">
        <v>14.033</v>
      </c>
      <c r="F11" s="73">
        <v>1</v>
      </c>
      <c r="G11" s="74">
        <v>2.5</v>
      </c>
      <c r="H11" s="73">
        <v>14</v>
      </c>
      <c r="I11" s="74">
        <v>36.118</v>
      </c>
      <c r="J11" s="73">
        <v>13</v>
      </c>
      <c r="K11" s="74">
        <v>34.79</v>
      </c>
      <c r="L11" s="73">
        <v>0</v>
      </c>
      <c r="M11" s="74">
        <v>0</v>
      </c>
      <c r="N11" s="73">
        <v>6</v>
      </c>
      <c r="O11" s="74">
        <v>15.97</v>
      </c>
      <c r="P11" s="73">
        <v>12</v>
      </c>
      <c r="Q11" s="75">
        <v>32.53</v>
      </c>
      <c r="R11" s="76">
        <f t="shared" si="0"/>
        <v>65</v>
      </c>
      <c r="S11" s="77">
        <f t="shared" si="0"/>
        <v>174.156</v>
      </c>
    </row>
    <row r="12" spans="1:19" ht="16.5">
      <c r="A12" s="78" t="s">
        <v>8</v>
      </c>
      <c r="B12" s="73">
        <v>70</v>
      </c>
      <c r="C12" s="74">
        <v>285.102</v>
      </c>
      <c r="D12" s="73">
        <v>40</v>
      </c>
      <c r="E12" s="74">
        <v>170.437</v>
      </c>
      <c r="F12" s="73">
        <v>3</v>
      </c>
      <c r="G12" s="74">
        <v>12.69</v>
      </c>
      <c r="H12" s="73">
        <v>50</v>
      </c>
      <c r="I12" s="74">
        <v>215.428</v>
      </c>
      <c r="J12" s="73">
        <v>43</v>
      </c>
      <c r="K12" s="74">
        <v>175.256</v>
      </c>
      <c r="L12" s="73">
        <v>2</v>
      </c>
      <c r="M12" s="74">
        <v>7.25</v>
      </c>
      <c r="N12" s="73">
        <v>21</v>
      </c>
      <c r="O12" s="74">
        <v>91.69</v>
      </c>
      <c r="P12" s="73">
        <v>53</v>
      </c>
      <c r="Q12" s="75">
        <v>216.713</v>
      </c>
      <c r="R12" s="76">
        <f t="shared" si="0"/>
        <v>282</v>
      </c>
      <c r="S12" s="77">
        <f t="shared" si="0"/>
        <v>1174.5659999999998</v>
      </c>
    </row>
    <row r="13" spans="1:19" ht="16.5">
      <c r="A13" s="78" t="s">
        <v>266</v>
      </c>
      <c r="B13" s="73">
        <v>26</v>
      </c>
      <c r="C13" s="74">
        <v>150.264</v>
      </c>
      <c r="D13" s="73">
        <v>25</v>
      </c>
      <c r="E13" s="74">
        <v>148.105</v>
      </c>
      <c r="F13" s="73">
        <v>3</v>
      </c>
      <c r="G13" s="74">
        <v>18.543</v>
      </c>
      <c r="H13" s="73">
        <v>49</v>
      </c>
      <c r="I13" s="74">
        <v>286.796</v>
      </c>
      <c r="J13" s="73">
        <v>41</v>
      </c>
      <c r="K13" s="74">
        <v>242.667</v>
      </c>
      <c r="L13" s="73">
        <v>2</v>
      </c>
      <c r="M13" s="74">
        <v>12.5</v>
      </c>
      <c r="N13" s="73">
        <v>11</v>
      </c>
      <c r="O13" s="74">
        <v>63.215</v>
      </c>
      <c r="P13" s="73">
        <v>18</v>
      </c>
      <c r="Q13" s="75">
        <v>105.389</v>
      </c>
      <c r="R13" s="76">
        <f t="shared" si="0"/>
        <v>175</v>
      </c>
      <c r="S13" s="77">
        <f t="shared" si="0"/>
        <v>1027.479</v>
      </c>
    </row>
    <row r="14" spans="1:19" ht="16.5">
      <c r="A14" s="78" t="s">
        <v>267</v>
      </c>
      <c r="B14" s="73">
        <v>54</v>
      </c>
      <c r="C14" s="74">
        <v>440.1838</v>
      </c>
      <c r="D14" s="73">
        <v>24</v>
      </c>
      <c r="E14" s="74">
        <v>202.046</v>
      </c>
      <c r="F14" s="73">
        <v>5</v>
      </c>
      <c r="G14" s="74">
        <v>43.53</v>
      </c>
      <c r="H14" s="73">
        <v>21</v>
      </c>
      <c r="I14" s="74">
        <v>163.44</v>
      </c>
      <c r="J14" s="73">
        <v>12</v>
      </c>
      <c r="K14" s="74">
        <v>96.878</v>
      </c>
      <c r="L14" s="73">
        <v>4</v>
      </c>
      <c r="M14" s="74">
        <v>38</v>
      </c>
      <c r="N14" s="73">
        <v>21</v>
      </c>
      <c r="O14" s="74">
        <v>178.306</v>
      </c>
      <c r="P14" s="73">
        <v>7</v>
      </c>
      <c r="Q14" s="75">
        <v>63.5</v>
      </c>
      <c r="R14" s="76">
        <f t="shared" si="0"/>
        <v>148</v>
      </c>
      <c r="S14" s="77">
        <f t="shared" si="0"/>
        <v>1225.8838</v>
      </c>
    </row>
    <row r="15" spans="1:19" ht="16.5">
      <c r="A15" s="78" t="s">
        <v>268</v>
      </c>
      <c r="B15" s="73">
        <v>13</v>
      </c>
      <c r="C15" s="74">
        <v>166.03</v>
      </c>
      <c r="D15" s="73">
        <v>18</v>
      </c>
      <c r="E15" s="74">
        <v>255.96</v>
      </c>
      <c r="F15" s="73">
        <v>17</v>
      </c>
      <c r="G15" s="74">
        <v>234.546</v>
      </c>
      <c r="H15" s="73">
        <v>3</v>
      </c>
      <c r="I15" s="74">
        <v>33.48</v>
      </c>
      <c r="J15" s="73">
        <v>7</v>
      </c>
      <c r="K15" s="74">
        <v>93.35</v>
      </c>
      <c r="L15" s="73">
        <v>8</v>
      </c>
      <c r="M15" s="74">
        <v>99.34</v>
      </c>
      <c r="N15" s="73">
        <v>12</v>
      </c>
      <c r="O15" s="74">
        <v>187.591</v>
      </c>
      <c r="P15" s="73">
        <v>4</v>
      </c>
      <c r="Q15" s="75">
        <v>60.25</v>
      </c>
      <c r="R15" s="76">
        <f t="shared" si="0"/>
        <v>82</v>
      </c>
      <c r="S15" s="77">
        <f t="shared" si="0"/>
        <v>1130.547</v>
      </c>
    </row>
    <row r="16" spans="1:19" ht="16.5">
      <c r="A16" s="78" t="s">
        <v>269</v>
      </c>
      <c r="B16" s="73">
        <v>3</v>
      </c>
      <c r="C16" s="74">
        <v>70.58</v>
      </c>
      <c r="D16" s="73">
        <v>0</v>
      </c>
      <c r="E16" s="74">
        <v>0</v>
      </c>
      <c r="F16" s="73">
        <v>4</v>
      </c>
      <c r="G16" s="74">
        <v>108.23</v>
      </c>
      <c r="H16" s="73">
        <v>0</v>
      </c>
      <c r="I16" s="74">
        <v>0</v>
      </c>
      <c r="J16" s="73">
        <v>0</v>
      </c>
      <c r="K16" s="74">
        <v>0</v>
      </c>
      <c r="L16" s="73">
        <v>4</v>
      </c>
      <c r="M16" s="74">
        <v>91.3</v>
      </c>
      <c r="N16" s="73">
        <v>7</v>
      </c>
      <c r="O16" s="74">
        <v>164.5488</v>
      </c>
      <c r="P16" s="73">
        <v>0</v>
      </c>
      <c r="Q16" s="75">
        <v>0</v>
      </c>
      <c r="R16" s="76">
        <f t="shared" si="0"/>
        <v>18</v>
      </c>
      <c r="S16" s="77">
        <f t="shared" si="0"/>
        <v>434.65880000000004</v>
      </c>
    </row>
    <row r="17" spans="1:19" ht="16.5">
      <c r="A17" s="78" t="s">
        <v>270</v>
      </c>
      <c r="B17" s="73">
        <v>2</v>
      </c>
      <c r="C17" s="74">
        <v>65.38</v>
      </c>
      <c r="D17" s="73">
        <v>0</v>
      </c>
      <c r="E17" s="74">
        <v>0</v>
      </c>
      <c r="F17" s="73">
        <v>0</v>
      </c>
      <c r="G17" s="74">
        <v>0</v>
      </c>
      <c r="H17" s="73">
        <v>0</v>
      </c>
      <c r="I17" s="74">
        <v>0</v>
      </c>
      <c r="J17" s="73">
        <v>0</v>
      </c>
      <c r="K17" s="74">
        <v>0</v>
      </c>
      <c r="L17" s="73">
        <v>0</v>
      </c>
      <c r="M17" s="74">
        <v>0</v>
      </c>
      <c r="N17" s="73">
        <v>1</v>
      </c>
      <c r="O17" s="74">
        <v>32.8</v>
      </c>
      <c r="P17" s="73">
        <v>0</v>
      </c>
      <c r="Q17" s="75">
        <v>0</v>
      </c>
      <c r="R17" s="76">
        <f t="shared" si="0"/>
        <v>3</v>
      </c>
      <c r="S17" s="77">
        <f t="shared" si="0"/>
        <v>98.17999999999999</v>
      </c>
    </row>
    <row r="18" spans="1:19" ht="16.5">
      <c r="A18" s="78" t="s">
        <v>271</v>
      </c>
      <c r="B18" s="73">
        <v>0</v>
      </c>
      <c r="C18" s="74">
        <v>0</v>
      </c>
      <c r="D18" s="73">
        <v>0</v>
      </c>
      <c r="E18" s="74">
        <v>0</v>
      </c>
      <c r="F18" s="73">
        <v>0</v>
      </c>
      <c r="G18" s="74">
        <v>0</v>
      </c>
      <c r="H18" s="73">
        <v>0</v>
      </c>
      <c r="I18" s="74">
        <v>0</v>
      </c>
      <c r="J18" s="73">
        <v>0</v>
      </c>
      <c r="K18" s="74">
        <v>0</v>
      </c>
      <c r="L18" s="73">
        <v>0</v>
      </c>
      <c r="M18" s="74">
        <v>0</v>
      </c>
      <c r="N18" s="73">
        <v>0</v>
      </c>
      <c r="O18" s="74">
        <v>0</v>
      </c>
      <c r="P18" s="73">
        <v>0</v>
      </c>
      <c r="Q18" s="75">
        <v>0</v>
      </c>
      <c r="R18" s="76">
        <f t="shared" si="0"/>
        <v>0</v>
      </c>
      <c r="S18" s="77">
        <f t="shared" si="0"/>
        <v>0</v>
      </c>
    </row>
    <row r="19" spans="1:19" ht="17.25" thickBot="1">
      <c r="A19" s="79" t="s">
        <v>272</v>
      </c>
      <c r="B19" s="80">
        <v>0</v>
      </c>
      <c r="C19" s="81">
        <v>0</v>
      </c>
      <c r="D19" s="82">
        <v>0</v>
      </c>
      <c r="E19" s="81">
        <v>0</v>
      </c>
      <c r="F19" s="82">
        <v>0</v>
      </c>
      <c r="G19" s="81">
        <v>0</v>
      </c>
      <c r="H19" s="82">
        <v>0</v>
      </c>
      <c r="I19" s="81">
        <v>0</v>
      </c>
      <c r="J19" s="80">
        <v>0</v>
      </c>
      <c r="K19" s="81">
        <v>0</v>
      </c>
      <c r="L19" s="82">
        <v>0</v>
      </c>
      <c r="M19" s="81">
        <v>0</v>
      </c>
      <c r="N19" s="82">
        <v>0</v>
      </c>
      <c r="O19" s="81">
        <v>0</v>
      </c>
      <c r="P19" s="82">
        <v>0</v>
      </c>
      <c r="Q19" s="83">
        <v>0</v>
      </c>
      <c r="R19" s="76">
        <f t="shared" si="0"/>
        <v>0</v>
      </c>
      <c r="S19" s="77">
        <f t="shared" si="0"/>
        <v>0</v>
      </c>
    </row>
    <row r="20" spans="1:19" ht="17.25" thickBot="1">
      <c r="A20" s="84" t="s">
        <v>9</v>
      </c>
      <c r="B20" s="85">
        <f aca="true" t="shared" si="1" ref="B20:S20">SUM(B9:B15,B16,B17,B18,B19)</f>
        <v>194</v>
      </c>
      <c r="C20" s="86">
        <f t="shared" si="1"/>
        <v>1233.2327999999998</v>
      </c>
      <c r="D20" s="85">
        <f t="shared" si="1"/>
        <v>117</v>
      </c>
      <c r="E20" s="86">
        <f t="shared" si="1"/>
        <v>799.5160000000001</v>
      </c>
      <c r="F20" s="85">
        <f t="shared" si="1"/>
        <v>35</v>
      </c>
      <c r="G20" s="86">
        <f t="shared" si="1"/>
        <v>423.839</v>
      </c>
      <c r="H20" s="85">
        <f t="shared" si="1"/>
        <v>142</v>
      </c>
      <c r="I20" s="86">
        <f t="shared" si="1"/>
        <v>744.242</v>
      </c>
      <c r="J20" s="85">
        <f t="shared" si="1"/>
        <v>125</v>
      </c>
      <c r="K20" s="86">
        <f t="shared" si="1"/>
        <v>658.091</v>
      </c>
      <c r="L20" s="85">
        <f t="shared" si="1"/>
        <v>20</v>
      </c>
      <c r="M20" s="86">
        <f t="shared" si="1"/>
        <v>248.39</v>
      </c>
      <c r="N20" s="85">
        <f t="shared" si="1"/>
        <v>82</v>
      </c>
      <c r="O20" s="86">
        <f t="shared" si="1"/>
        <v>737.7438</v>
      </c>
      <c r="P20" s="85">
        <f t="shared" si="1"/>
        <v>99</v>
      </c>
      <c r="Q20" s="87">
        <f t="shared" si="1"/>
        <v>486.482</v>
      </c>
      <c r="R20" s="88">
        <f t="shared" si="1"/>
        <v>814</v>
      </c>
      <c r="S20" s="89">
        <f t="shared" si="1"/>
        <v>5331.5366</v>
      </c>
    </row>
    <row r="21" spans="1:19" ht="16.5">
      <c r="A21" s="92"/>
      <c r="B21" s="90"/>
      <c r="C21" s="90"/>
      <c r="D21" s="90"/>
      <c r="E21" s="90"/>
      <c r="F21" s="90"/>
      <c r="G21" s="90"/>
      <c r="H21" s="91"/>
      <c r="I21" s="91"/>
      <c r="J21" s="52"/>
      <c r="K21" s="52"/>
      <c r="L21" s="52"/>
      <c r="M21" s="52"/>
      <c r="N21" s="52"/>
      <c r="O21" s="52"/>
      <c r="P21" s="52"/>
      <c r="Q21" s="52"/>
      <c r="R21" s="52"/>
      <c r="S21" s="52"/>
    </row>
    <row r="22" spans="1:19" ht="16.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</row>
    <row r="23" spans="1:19" ht="17.25" thickBot="1">
      <c r="A23" s="53" t="s">
        <v>298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</row>
    <row r="24" spans="1:19" ht="16.5">
      <c r="A24" s="54"/>
      <c r="B24" s="55" t="s">
        <v>48</v>
      </c>
      <c r="C24" s="55"/>
      <c r="D24" s="56" t="s">
        <v>49</v>
      </c>
      <c r="E24" s="57"/>
      <c r="F24" s="55" t="s">
        <v>50</v>
      </c>
      <c r="G24" s="55"/>
      <c r="H24" s="56" t="s">
        <v>51</v>
      </c>
      <c r="I24" s="57"/>
      <c r="J24" s="55" t="s">
        <v>52</v>
      </c>
      <c r="K24" s="55"/>
      <c r="L24" s="56" t="s">
        <v>53</v>
      </c>
      <c r="M24" s="57"/>
      <c r="N24" s="55" t="s">
        <v>54</v>
      </c>
      <c r="O24" s="55"/>
      <c r="P24" s="56" t="s">
        <v>55</v>
      </c>
      <c r="Q24" s="55"/>
      <c r="R24" s="58" t="s">
        <v>264</v>
      </c>
      <c r="S24" s="59"/>
    </row>
    <row r="25" spans="1:19" ht="16.5">
      <c r="A25" s="60"/>
      <c r="B25" s="61" t="s">
        <v>4</v>
      </c>
      <c r="C25" s="62" t="s">
        <v>5</v>
      </c>
      <c r="D25" s="61" t="s">
        <v>4</v>
      </c>
      <c r="E25" s="62" t="s">
        <v>5</v>
      </c>
      <c r="F25" s="61" t="s">
        <v>4</v>
      </c>
      <c r="G25" s="62" t="s">
        <v>5</v>
      </c>
      <c r="H25" s="61" t="s">
        <v>4</v>
      </c>
      <c r="I25" s="62" t="s">
        <v>5</v>
      </c>
      <c r="J25" s="61" t="s">
        <v>4</v>
      </c>
      <c r="K25" s="62" t="s">
        <v>5</v>
      </c>
      <c r="L25" s="61" t="s">
        <v>4</v>
      </c>
      <c r="M25" s="62" t="s">
        <v>5</v>
      </c>
      <c r="N25" s="61" t="s">
        <v>4</v>
      </c>
      <c r="O25" s="62" t="s">
        <v>5</v>
      </c>
      <c r="P25" s="61" t="s">
        <v>4</v>
      </c>
      <c r="Q25" s="63" t="s">
        <v>5</v>
      </c>
      <c r="R25" s="64" t="s">
        <v>4</v>
      </c>
      <c r="S25" s="65" t="s">
        <v>5</v>
      </c>
    </row>
    <row r="26" spans="1:19" ht="17.25" thickBot="1">
      <c r="A26" s="66" t="s">
        <v>6</v>
      </c>
      <c r="B26" s="67" t="s">
        <v>7</v>
      </c>
      <c r="C26" s="68" t="s">
        <v>265</v>
      </c>
      <c r="D26" s="67" t="s">
        <v>7</v>
      </c>
      <c r="E26" s="68" t="s">
        <v>265</v>
      </c>
      <c r="F26" s="67" t="s">
        <v>7</v>
      </c>
      <c r="G26" s="68" t="s">
        <v>265</v>
      </c>
      <c r="H26" s="67" t="s">
        <v>7</v>
      </c>
      <c r="I26" s="68" t="s">
        <v>265</v>
      </c>
      <c r="J26" s="67" t="s">
        <v>7</v>
      </c>
      <c r="K26" s="68" t="s">
        <v>265</v>
      </c>
      <c r="L26" s="67" t="s">
        <v>7</v>
      </c>
      <c r="M26" s="68" t="s">
        <v>265</v>
      </c>
      <c r="N26" s="67" t="s">
        <v>7</v>
      </c>
      <c r="O26" s="68" t="s">
        <v>265</v>
      </c>
      <c r="P26" s="67" t="s">
        <v>7</v>
      </c>
      <c r="Q26" s="69" t="s">
        <v>265</v>
      </c>
      <c r="R26" s="70" t="s">
        <v>7</v>
      </c>
      <c r="S26" s="71" t="s">
        <v>265</v>
      </c>
    </row>
    <row r="27" spans="1:19" ht="16.5">
      <c r="A27" s="72" t="s">
        <v>38</v>
      </c>
      <c r="B27" s="73">
        <v>0</v>
      </c>
      <c r="C27" s="74">
        <v>0</v>
      </c>
      <c r="D27" s="73">
        <v>0</v>
      </c>
      <c r="E27" s="74">
        <v>0</v>
      </c>
      <c r="F27" s="73">
        <v>0</v>
      </c>
      <c r="G27" s="74">
        <v>0</v>
      </c>
      <c r="H27" s="73">
        <v>0</v>
      </c>
      <c r="I27" s="74">
        <v>0</v>
      </c>
      <c r="J27" s="73">
        <v>0</v>
      </c>
      <c r="K27" s="74">
        <v>0</v>
      </c>
      <c r="L27" s="73">
        <v>0</v>
      </c>
      <c r="M27" s="74">
        <v>0</v>
      </c>
      <c r="N27" s="73">
        <v>0</v>
      </c>
      <c r="O27" s="74">
        <v>0</v>
      </c>
      <c r="P27" s="73">
        <v>0</v>
      </c>
      <c r="Q27" s="75">
        <v>0</v>
      </c>
      <c r="R27" s="76">
        <f aca="true" t="shared" si="2" ref="R27:S37">B27+D27+F27+H27+J27+L27+N27+P27</f>
        <v>0</v>
      </c>
      <c r="S27" s="77">
        <f t="shared" si="2"/>
        <v>0</v>
      </c>
    </row>
    <row r="28" spans="1:19" ht="16.5">
      <c r="A28" s="78" t="s">
        <v>39</v>
      </c>
      <c r="B28" s="73">
        <v>2</v>
      </c>
      <c r="C28" s="74">
        <v>3.298</v>
      </c>
      <c r="D28" s="73">
        <v>0</v>
      </c>
      <c r="E28" s="74">
        <v>0</v>
      </c>
      <c r="F28" s="73">
        <v>0</v>
      </c>
      <c r="G28" s="74">
        <v>0</v>
      </c>
      <c r="H28" s="73">
        <v>2</v>
      </c>
      <c r="I28" s="74">
        <v>3.98</v>
      </c>
      <c r="J28" s="73">
        <v>0</v>
      </c>
      <c r="K28" s="74">
        <v>0</v>
      </c>
      <c r="L28" s="73">
        <v>0</v>
      </c>
      <c r="M28" s="74">
        <v>0</v>
      </c>
      <c r="N28" s="73">
        <v>0</v>
      </c>
      <c r="O28" s="74">
        <v>0</v>
      </c>
      <c r="P28" s="73">
        <v>1</v>
      </c>
      <c r="Q28" s="75">
        <v>1.55</v>
      </c>
      <c r="R28" s="76">
        <f t="shared" si="2"/>
        <v>5</v>
      </c>
      <c r="S28" s="77">
        <f t="shared" si="2"/>
        <v>8.828000000000001</v>
      </c>
    </row>
    <row r="29" spans="1:19" ht="16.5">
      <c r="A29" s="78" t="s">
        <v>40</v>
      </c>
      <c r="B29" s="73">
        <v>1</v>
      </c>
      <c r="C29" s="74">
        <v>2.96</v>
      </c>
      <c r="D29" s="73">
        <v>0</v>
      </c>
      <c r="E29" s="74">
        <v>0</v>
      </c>
      <c r="F29" s="73">
        <v>1</v>
      </c>
      <c r="G29" s="74">
        <v>2.5</v>
      </c>
      <c r="H29" s="73">
        <v>10</v>
      </c>
      <c r="I29" s="74">
        <v>25.218</v>
      </c>
      <c r="J29" s="73">
        <v>0</v>
      </c>
      <c r="K29" s="74">
        <v>0</v>
      </c>
      <c r="L29" s="73">
        <v>0</v>
      </c>
      <c r="M29" s="74">
        <v>0</v>
      </c>
      <c r="N29" s="73">
        <v>0</v>
      </c>
      <c r="O29" s="74">
        <v>0</v>
      </c>
      <c r="P29" s="73">
        <v>10</v>
      </c>
      <c r="Q29" s="75">
        <v>27.33</v>
      </c>
      <c r="R29" s="76">
        <f t="shared" si="2"/>
        <v>22</v>
      </c>
      <c r="S29" s="77">
        <f t="shared" si="2"/>
        <v>58.007999999999996</v>
      </c>
    </row>
    <row r="30" spans="1:19" ht="16.5">
      <c r="A30" s="78" t="s">
        <v>8</v>
      </c>
      <c r="B30" s="73">
        <v>4</v>
      </c>
      <c r="C30" s="74">
        <v>15.9</v>
      </c>
      <c r="D30" s="73">
        <v>0</v>
      </c>
      <c r="E30" s="74">
        <v>0</v>
      </c>
      <c r="F30" s="73">
        <v>0</v>
      </c>
      <c r="G30" s="74">
        <v>0</v>
      </c>
      <c r="H30" s="73">
        <v>17</v>
      </c>
      <c r="I30" s="74">
        <v>72.992</v>
      </c>
      <c r="J30" s="73">
        <v>2</v>
      </c>
      <c r="K30" s="74">
        <v>9.97</v>
      </c>
      <c r="L30" s="73">
        <v>0</v>
      </c>
      <c r="M30" s="74">
        <v>0</v>
      </c>
      <c r="N30" s="73">
        <v>0</v>
      </c>
      <c r="O30" s="74">
        <v>0</v>
      </c>
      <c r="P30" s="73">
        <v>29</v>
      </c>
      <c r="Q30" s="75">
        <v>120.193</v>
      </c>
      <c r="R30" s="76">
        <f t="shared" si="2"/>
        <v>52</v>
      </c>
      <c r="S30" s="77">
        <f t="shared" si="2"/>
        <v>219.055</v>
      </c>
    </row>
    <row r="31" spans="1:19" ht="16.5">
      <c r="A31" s="78" t="s">
        <v>266</v>
      </c>
      <c r="B31" s="73">
        <v>3</v>
      </c>
      <c r="C31" s="74">
        <v>17.38</v>
      </c>
      <c r="D31" s="73">
        <v>0</v>
      </c>
      <c r="E31" s="74">
        <v>0</v>
      </c>
      <c r="F31" s="73">
        <v>1</v>
      </c>
      <c r="G31" s="74">
        <v>6.3</v>
      </c>
      <c r="H31" s="73">
        <v>17</v>
      </c>
      <c r="I31" s="74">
        <v>95.198</v>
      </c>
      <c r="J31" s="73">
        <v>3</v>
      </c>
      <c r="K31" s="74">
        <v>17</v>
      </c>
      <c r="L31" s="73">
        <v>0</v>
      </c>
      <c r="M31" s="74">
        <v>0</v>
      </c>
      <c r="N31" s="73">
        <v>0</v>
      </c>
      <c r="O31" s="74">
        <v>0</v>
      </c>
      <c r="P31" s="73">
        <v>14</v>
      </c>
      <c r="Q31" s="75">
        <v>81.52</v>
      </c>
      <c r="R31" s="76">
        <f t="shared" si="2"/>
        <v>38</v>
      </c>
      <c r="S31" s="77">
        <f t="shared" si="2"/>
        <v>217.39799999999997</v>
      </c>
    </row>
    <row r="32" spans="1:19" ht="16.5">
      <c r="A32" s="78" t="s">
        <v>267</v>
      </c>
      <c r="B32" s="73">
        <v>0</v>
      </c>
      <c r="C32" s="74">
        <v>0</v>
      </c>
      <c r="D32" s="73">
        <v>0</v>
      </c>
      <c r="E32" s="74">
        <v>0</v>
      </c>
      <c r="F32" s="73">
        <v>1</v>
      </c>
      <c r="G32" s="74">
        <v>7.48</v>
      </c>
      <c r="H32" s="73">
        <v>1</v>
      </c>
      <c r="I32" s="74">
        <v>7.08</v>
      </c>
      <c r="J32" s="73">
        <v>1</v>
      </c>
      <c r="K32" s="74">
        <v>7.1</v>
      </c>
      <c r="L32" s="73">
        <v>0</v>
      </c>
      <c r="M32" s="74">
        <v>0</v>
      </c>
      <c r="N32" s="73">
        <v>0</v>
      </c>
      <c r="O32" s="74">
        <v>0</v>
      </c>
      <c r="P32" s="73">
        <v>0</v>
      </c>
      <c r="Q32" s="75">
        <v>0</v>
      </c>
      <c r="R32" s="76">
        <f t="shared" si="2"/>
        <v>3</v>
      </c>
      <c r="S32" s="77">
        <f t="shared" si="2"/>
        <v>21.66</v>
      </c>
    </row>
    <row r="33" spans="1:19" ht="16.5">
      <c r="A33" s="78" t="s">
        <v>268</v>
      </c>
      <c r="B33" s="73">
        <v>0</v>
      </c>
      <c r="C33" s="74">
        <v>0</v>
      </c>
      <c r="D33" s="73">
        <v>0</v>
      </c>
      <c r="E33" s="74">
        <v>0</v>
      </c>
      <c r="F33" s="73">
        <v>0</v>
      </c>
      <c r="G33" s="74">
        <v>0</v>
      </c>
      <c r="H33" s="73">
        <v>0</v>
      </c>
      <c r="I33" s="74">
        <v>0</v>
      </c>
      <c r="J33" s="73">
        <v>0</v>
      </c>
      <c r="K33" s="74">
        <v>0</v>
      </c>
      <c r="L33" s="73">
        <v>0</v>
      </c>
      <c r="M33" s="74">
        <v>0</v>
      </c>
      <c r="N33" s="73">
        <v>0</v>
      </c>
      <c r="O33" s="74">
        <v>0</v>
      </c>
      <c r="P33" s="73">
        <v>0</v>
      </c>
      <c r="Q33" s="75">
        <v>0</v>
      </c>
      <c r="R33" s="76">
        <f t="shared" si="2"/>
        <v>0</v>
      </c>
      <c r="S33" s="77">
        <f t="shared" si="2"/>
        <v>0</v>
      </c>
    </row>
    <row r="34" spans="1:19" ht="16.5">
      <c r="A34" s="78" t="s">
        <v>269</v>
      </c>
      <c r="B34" s="73">
        <v>0</v>
      </c>
      <c r="C34" s="74">
        <v>0</v>
      </c>
      <c r="D34" s="73">
        <v>0</v>
      </c>
      <c r="E34" s="74">
        <v>0</v>
      </c>
      <c r="F34" s="73">
        <v>0</v>
      </c>
      <c r="G34" s="74">
        <v>0</v>
      </c>
      <c r="H34" s="73">
        <v>0</v>
      </c>
      <c r="I34" s="74">
        <v>0</v>
      </c>
      <c r="J34" s="73">
        <v>0</v>
      </c>
      <c r="K34" s="74">
        <v>0</v>
      </c>
      <c r="L34" s="73">
        <v>0</v>
      </c>
      <c r="M34" s="74">
        <v>0</v>
      </c>
      <c r="N34" s="73">
        <v>0</v>
      </c>
      <c r="O34" s="74">
        <v>0</v>
      </c>
      <c r="P34" s="73">
        <v>0</v>
      </c>
      <c r="Q34" s="75">
        <v>0</v>
      </c>
      <c r="R34" s="76">
        <f t="shared" si="2"/>
        <v>0</v>
      </c>
      <c r="S34" s="77">
        <f t="shared" si="2"/>
        <v>0</v>
      </c>
    </row>
    <row r="35" spans="1:19" ht="16.5">
      <c r="A35" s="78" t="s">
        <v>270</v>
      </c>
      <c r="B35" s="73">
        <v>0</v>
      </c>
      <c r="C35" s="74">
        <v>0</v>
      </c>
      <c r="D35" s="73">
        <v>0</v>
      </c>
      <c r="E35" s="74">
        <v>0</v>
      </c>
      <c r="F35" s="73">
        <v>0</v>
      </c>
      <c r="G35" s="74">
        <v>0</v>
      </c>
      <c r="H35" s="73">
        <v>0</v>
      </c>
      <c r="I35" s="74">
        <v>0</v>
      </c>
      <c r="J35" s="73">
        <v>0</v>
      </c>
      <c r="K35" s="74">
        <v>0</v>
      </c>
      <c r="L35" s="73">
        <v>0</v>
      </c>
      <c r="M35" s="74">
        <v>0</v>
      </c>
      <c r="N35" s="73">
        <v>0</v>
      </c>
      <c r="O35" s="74">
        <v>0</v>
      </c>
      <c r="P35" s="73">
        <v>0</v>
      </c>
      <c r="Q35" s="75">
        <v>0</v>
      </c>
      <c r="R35" s="76">
        <f t="shared" si="2"/>
        <v>0</v>
      </c>
      <c r="S35" s="77">
        <f t="shared" si="2"/>
        <v>0</v>
      </c>
    </row>
    <row r="36" spans="1:19" ht="16.5">
      <c r="A36" s="78" t="s">
        <v>271</v>
      </c>
      <c r="B36" s="73">
        <v>0</v>
      </c>
      <c r="C36" s="74">
        <v>0</v>
      </c>
      <c r="D36" s="73">
        <v>0</v>
      </c>
      <c r="E36" s="74">
        <v>0</v>
      </c>
      <c r="F36" s="73">
        <v>0</v>
      </c>
      <c r="G36" s="74">
        <v>0</v>
      </c>
      <c r="H36" s="73">
        <v>0</v>
      </c>
      <c r="I36" s="74">
        <v>0</v>
      </c>
      <c r="J36" s="73">
        <v>0</v>
      </c>
      <c r="K36" s="74">
        <v>0</v>
      </c>
      <c r="L36" s="73">
        <v>0</v>
      </c>
      <c r="M36" s="74">
        <v>0</v>
      </c>
      <c r="N36" s="73">
        <v>0</v>
      </c>
      <c r="O36" s="74">
        <v>0</v>
      </c>
      <c r="P36" s="73">
        <v>0</v>
      </c>
      <c r="Q36" s="75">
        <v>0</v>
      </c>
      <c r="R36" s="76">
        <f t="shared" si="2"/>
        <v>0</v>
      </c>
      <c r="S36" s="77">
        <f t="shared" si="2"/>
        <v>0</v>
      </c>
    </row>
    <row r="37" spans="1:19" ht="17.25" thickBot="1">
      <c r="A37" s="79" t="s">
        <v>272</v>
      </c>
      <c r="B37" s="80">
        <v>0</v>
      </c>
      <c r="C37" s="81">
        <v>0</v>
      </c>
      <c r="D37" s="82">
        <v>0</v>
      </c>
      <c r="E37" s="81">
        <v>0</v>
      </c>
      <c r="F37" s="82">
        <v>0</v>
      </c>
      <c r="G37" s="81">
        <v>0</v>
      </c>
      <c r="H37" s="82">
        <v>0</v>
      </c>
      <c r="I37" s="81">
        <v>0</v>
      </c>
      <c r="J37" s="80">
        <v>0</v>
      </c>
      <c r="K37" s="81">
        <v>0</v>
      </c>
      <c r="L37" s="82">
        <v>0</v>
      </c>
      <c r="M37" s="81">
        <v>0</v>
      </c>
      <c r="N37" s="82">
        <v>0</v>
      </c>
      <c r="O37" s="81">
        <v>0</v>
      </c>
      <c r="P37" s="82">
        <v>0</v>
      </c>
      <c r="Q37" s="83">
        <v>0</v>
      </c>
      <c r="R37" s="76">
        <f t="shared" si="2"/>
        <v>0</v>
      </c>
      <c r="S37" s="77">
        <f t="shared" si="2"/>
        <v>0</v>
      </c>
    </row>
    <row r="38" spans="1:19" ht="17.25" thickBot="1">
      <c r="A38" s="84" t="s">
        <v>9</v>
      </c>
      <c r="B38" s="85">
        <f aca="true" t="shared" si="3" ref="B38:S38">SUM(B27:B33,B34,B35,B36,B37)</f>
        <v>10</v>
      </c>
      <c r="C38" s="86">
        <f t="shared" si="3"/>
        <v>39.538</v>
      </c>
      <c r="D38" s="85">
        <f t="shared" si="3"/>
        <v>0</v>
      </c>
      <c r="E38" s="86">
        <f t="shared" si="3"/>
        <v>0</v>
      </c>
      <c r="F38" s="85">
        <f t="shared" si="3"/>
        <v>3</v>
      </c>
      <c r="G38" s="86">
        <f t="shared" si="3"/>
        <v>16.28</v>
      </c>
      <c r="H38" s="85">
        <f t="shared" si="3"/>
        <v>47</v>
      </c>
      <c r="I38" s="86">
        <f t="shared" si="3"/>
        <v>204.468</v>
      </c>
      <c r="J38" s="85">
        <f t="shared" si="3"/>
        <v>6</v>
      </c>
      <c r="K38" s="86">
        <f t="shared" si="3"/>
        <v>34.07</v>
      </c>
      <c r="L38" s="85">
        <f t="shared" si="3"/>
        <v>0</v>
      </c>
      <c r="M38" s="86">
        <f t="shared" si="3"/>
        <v>0</v>
      </c>
      <c r="N38" s="85">
        <f t="shared" si="3"/>
        <v>0</v>
      </c>
      <c r="O38" s="86">
        <f t="shared" si="3"/>
        <v>0</v>
      </c>
      <c r="P38" s="85">
        <f t="shared" si="3"/>
        <v>54</v>
      </c>
      <c r="Q38" s="87">
        <f t="shared" si="3"/>
        <v>230.59300000000002</v>
      </c>
      <c r="R38" s="88">
        <f t="shared" si="3"/>
        <v>120</v>
      </c>
      <c r="S38" s="89">
        <f t="shared" si="3"/>
        <v>524.949</v>
      </c>
    </row>
    <row r="39" spans="1:19" ht="16.5">
      <c r="A39" s="92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4"/>
      <c r="S39" s="94"/>
    </row>
    <row r="40" spans="1:19" ht="17.25" thickBot="1">
      <c r="A40" s="53" t="s">
        <v>105</v>
      </c>
      <c r="B40" s="52"/>
      <c r="C40" s="52"/>
      <c r="D40" s="52"/>
      <c r="E40" s="52"/>
      <c r="F40" s="93"/>
      <c r="G40" s="93"/>
      <c r="H40" s="93"/>
      <c r="I40" s="93"/>
      <c r="J40" s="52"/>
      <c r="K40" s="52"/>
      <c r="L40" s="52"/>
      <c r="M40" s="52"/>
      <c r="N40" s="93"/>
      <c r="O40" s="93"/>
      <c r="P40" s="93"/>
      <c r="Q40" s="93"/>
      <c r="R40" s="94"/>
      <c r="S40" s="94"/>
    </row>
    <row r="41" spans="1:19" ht="16.5">
      <c r="A41" s="54"/>
      <c r="B41" s="55" t="s">
        <v>48</v>
      </c>
      <c r="C41" s="55"/>
      <c r="D41" s="56" t="s">
        <v>49</v>
      </c>
      <c r="E41" s="57"/>
      <c r="F41" s="55" t="s">
        <v>50</v>
      </c>
      <c r="G41" s="55"/>
      <c r="H41" s="56" t="s">
        <v>51</v>
      </c>
      <c r="I41" s="57"/>
      <c r="J41" s="55" t="s">
        <v>52</v>
      </c>
      <c r="K41" s="55"/>
      <c r="L41" s="56" t="s">
        <v>53</v>
      </c>
      <c r="M41" s="57"/>
      <c r="N41" s="55" t="s">
        <v>54</v>
      </c>
      <c r="O41" s="55"/>
      <c r="P41" s="56" t="s">
        <v>55</v>
      </c>
      <c r="Q41" s="55"/>
      <c r="R41" s="58" t="s">
        <v>264</v>
      </c>
      <c r="S41" s="59"/>
    </row>
    <row r="42" spans="1:19" ht="16.5">
      <c r="A42" s="60"/>
      <c r="B42" s="61" t="s">
        <v>4</v>
      </c>
      <c r="C42" s="62" t="s">
        <v>5</v>
      </c>
      <c r="D42" s="61" t="s">
        <v>4</v>
      </c>
      <c r="E42" s="62" t="s">
        <v>5</v>
      </c>
      <c r="F42" s="61" t="s">
        <v>4</v>
      </c>
      <c r="G42" s="62" t="s">
        <v>5</v>
      </c>
      <c r="H42" s="61" t="s">
        <v>4</v>
      </c>
      <c r="I42" s="62" t="s">
        <v>5</v>
      </c>
      <c r="J42" s="61" t="s">
        <v>4</v>
      </c>
      <c r="K42" s="62" t="s">
        <v>5</v>
      </c>
      <c r="L42" s="61" t="s">
        <v>4</v>
      </c>
      <c r="M42" s="62" t="s">
        <v>5</v>
      </c>
      <c r="N42" s="61" t="s">
        <v>4</v>
      </c>
      <c r="O42" s="62" t="s">
        <v>5</v>
      </c>
      <c r="P42" s="61" t="s">
        <v>4</v>
      </c>
      <c r="Q42" s="63" t="s">
        <v>5</v>
      </c>
      <c r="R42" s="64" t="s">
        <v>4</v>
      </c>
      <c r="S42" s="65" t="s">
        <v>5</v>
      </c>
    </row>
    <row r="43" spans="1:19" ht="17.25" thickBot="1">
      <c r="A43" s="66" t="s">
        <v>6</v>
      </c>
      <c r="B43" s="67" t="s">
        <v>7</v>
      </c>
      <c r="C43" s="68" t="s">
        <v>265</v>
      </c>
      <c r="D43" s="67" t="s">
        <v>7</v>
      </c>
      <c r="E43" s="68" t="s">
        <v>265</v>
      </c>
      <c r="F43" s="67" t="s">
        <v>7</v>
      </c>
      <c r="G43" s="68" t="s">
        <v>265</v>
      </c>
      <c r="H43" s="67" t="s">
        <v>7</v>
      </c>
      <c r="I43" s="68" t="s">
        <v>265</v>
      </c>
      <c r="J43" s="67" t="s">
        <v>7</v>
      </c>
      <c r="K43" s="68" t="s">
        <v>265</v>
      </c>
      <c r="L43" s="67" t="s">
        <v>7</v>
      </c>
      <c r="M43" s="68" t="s">
        <v>265</v>
      </c>
      <c r="N43" s="67" t="s">
        <v>7</v>
      </c>
      <c r="O43" s="68" t="s">
        <v>265</v>
      </c>
      <c r="P43" s="67" t="s">
        <v>7</v>
      </c>
      <c r="Q43" s="69" t="s">
        <v>265</v>
      </c>
      <c r="R43" s="70" t="s">
        <v>7</v>
      </c>
      <c r="S43" s="71" t="s">
        <v>265</v>
      </c>
    </row>
    <row r="44" spans="1:19" ht="16.5">
      <c r="A44" s="72" t="s">
        <v>38</v>
      </c>
      <c r="B44" s="73">
        <f aca="true" t="shared" si="4" ref="B44:S44">B9-B27</f>
        <v>4</v>
      </c>
      <c r="C44" s="74">
        <f t="shared" si="4"/>
        <v>3</v>
      </c>
      <c r="D44" s="73">
        <f t="shared" si="4"/>
        <v>0</v>
      </c>
      <c r="E44" s="74">
        <f t="shared" si="4"/>
        <v>0</v>
      </c>
      <c r="F44" s="73">
        <f t="shared" si="4"/>
        <v>0</v>
      </c>
      <c r="G44" s="74">
        <f t="shared" si="4"/>
        <v>0</v>
      </c>
      <c r="H44" s="73">
        <f t="shared" si="4"/>
        <v>0</v>
      </c>
      <c r="I44" s="74">
        <f t="shared" si="4"/>
        <v>0</v>
      </c>
      <c r="J44" s="73">
        <f t="shared" si="4"/>
        <v>0</v>
      </c>
      <c r="K44" s="74">
        <f t="shared" si="4"/>
        <v>0</v>
      </c>
      <c r="L44" s="73">
        <f t="shared" si="4"/>
        <v>0</v>
      </c>
      <c r="M44" s="74">
        <f t="shared" si="4"/>
        <v>0</v>
      </c>
      <c r="N44" s="73">
        <f t="shared" si="4"/>
        <v>1</v>
      </c>
      <c r="O44" s="74">
        <f t="shared" si="4"/>
        <v>0.271</v>
      </c>
      <c r="P44" s="73">
        <f t="shared" si="4"/>
        <v>0</v>
      </c>
      <c r="Q44" s="75">
        <f t="shared" si="4"/>
        <v>0</v>
      </c>
      <c r="R44" s="95">
        <f t="shared" si="4"/>
        <v>5</v>
      </c>
      <c r="S44" s="77">
        <f t="shared" si="4"/>
        <v>3.271</v>
      </c>
    </row>
    <row r="45" spans="1:19" ht="16.5">
      <c r="A45" s="78" t="s">
        <v>39</v>
      </c>
      <c r="B45" s="73">
        <f aca="true" t="shared" si="5" ref="B45:S45">B10-B28</f>
        <v>6</v>
      </c>
      <c r="C45" s="74">
        <f t="shared" si="5"/>
        <v>11.18</v>
      </c>
      <c r="D45" s="73">
        <f t="shared" si="5"/>
        <v>5</v>
      </c>
      <c r="E45" s="74">
        <f t="shared" si="5"/>
        <v>8.935</v>
      </c>
      <c r="F45" s="73">
        <f t="shared" si="5"/>
        <v>2</v>
      </c>
      <c r="G45" s="74">
        <f t="shared" si="5"/>
        <v>3.8</v>
      </c>
      <c r="H45" s="73">
        <f t="shared" si="5"/>
        <v>3</v>
      </c>
      <c r="I45" s="74">
        <f t="shared" si="5"/>
        <v>5</v>
      </c>
      <c r="J45" s="73">
        <f t="shared" si="5"/>
        <v>9</v>
      </c>
      <c r="K45" s="74">
        <f t="shared" si="5"/>
        <v>15.15</v>
      </c>
      <c r="L45" s="73">
        <f t="shared" si="5"/>
        <v>0</v>
      </c>
      <c r="M45" s="74">
        <f t="shared" si="5"/>
        <v>0</v>
      </c>
      <c r="N45" s="73">
        <f t="shared" si="5"/>
        <v>2</v>
      </c>
      <c r="O45" s="74">
        <f t="shared" si="5"/>
        <v>3.352</v>
      </c>
      <c r="P45" s="73">
        <f t="shared" si="5"/>
        <v>4</v>
      </c>
      <c r="Q45" s="75">
        <f t="shared" si="5"/>
        <v>6.55</v>
      </c>
      <c r="R45" s="95">
        <f t="shared" si="5"/>
        <v>31</v>
      </c>
      <c r="S45" s="77">
        <f t="shared" si="5"/>
        <v>53.96699999999999</v>
      </c>
    </row>
    <row r="46" spans="1:19" ht="16.5">
      <c r="A46" s="78" t="s">
        <v>40</v>
      </c>
      <c r="B46" s="73">
        <f aca="true" t="shared" si="6" ref="B46:S46">B11-B29</f>
        <v>13</v>
      </c>
      <c r="C46" s="74">
        <f t="shared" si="6"/>
        <v>35.255</v>
      </c>
      <c r="D46" s="73">
        <f t="shared" si="6"/>
        <v>5</v>
      </c>
      <c r="E46" s="74">
        <f t="shared" si="6"/>
        <v>14.033</v>
      </c>
      <c r="F46" s="73">
        <f t="shared" si="6"/>
        <v>0</v>
      </c>
      <c r="G46" s="74">
        <f t="shared" si="6"/>
        <v>0</v>
      </c>
      <c r="H46" s="73">
        <f t="shared" si="6"/>
        <v>4</v>
      </c>
      <c r="I46" s="74">
        <f t="shared" si="6"/>
        <v>10.900000000000002</v>
      </c>
      <c r="J46" s="73">
        <f t="shared" si="6"/>
        <v>13</v>
      </c>
      <c r="K46" s="74">
        <f t="shared" si="6"/>
        <v>34.79</v>
      </c>
      <c r="L46" s="73">
        <f t="shared" si="6"/>
        <v>0</v>
      </c>
      <c r="M46" s="74">
        <f t="shared" si="6"/>
        <v>0</v>
      </c>
      <c r="N46" s="73">
        <f t="shared" si="6"/>
        <v>6</v>
      </c>
      <c r="O46" s="74">
        <f t="shared" si="6"/>
        <v>15.97</v>
      </c>
      <c r="P46" s="73">
        <f t="shared" si="6"/>
        <v>2</v>
      </c>
      <c r="Q46" s="75">
        <f t="shared" si="6"/>
        <v>5.200000000000003</v>
      </c>
      <c r="R46" s="95">
        <f t="shared" si="6"/>
        <v>43</v>
      </c>
      <c r="S46" s="77">
        <f t="shared" si="6"/>
        <v>116.14800000000001</v>
      </c>
    </row>
    <row r="47" spans="1:19" ht="16.5">
      <c r="A47" s="78" t="s">
        <v>8</v>
      </c>
      <c r="B47" s="73">
        <f aca="true" t="shared" si="7" ref="B47:S47">B12-B30</f>
        <v>66</v>
      </c>
      <c r="C47" s="74">
        <f t="shared" si="7"/>
        <v>269.202</v>
      </c>
      <c r="D47" s="73">
        <f t="shared" si="7"/>
        <v>40</v>
      </c>
      <c r="E47" s="74">
        <f t="shared" si="7"/>
        <v>170.437</v>
      </c>
      <c r="F47" s="73">
        <f t="shared" si="7"/>
        <v>3</v>
      </c>
      <c r="G47" s="74">
        <f t="shared" si="7"/>
        <v>12.69</v>
      </c>
      <c r="H47" s="73">
        <f t="shared" si="7"/>
        <v>33</v>
      </c>
      <c r="I47" s="74">
        <f t="shared" si="7"/>
        <v>142.43599999999998</v>
      </c>
      <c r="J47" s="73">
        <f t="shared" si="7"/>
        <v>41</v>
      </c>
      <c r="K47" s="74">
        <f t="shared" si="7"/>
        <v>165.286</v>
      </c>
      <c r="L47" s="73">
        <f t="shared" si="7"/>
        <v>2</v>
      </c>
      <c r="M47" s="74">
        <f t="shared" si="7"/>
        <v>7.25</v>
      </c>
      <c r="N47" s="73">
        <f t="shared" si="7"/>
        <v>21</v>
      </c>
      <c r="O47" s="74">
        <f t="shared" si="7"/>
        <v>91.69</v>
      </c>
      <c r="P47" s="73">
        <f t="shared" si="7"/>
        <v>24</v>
      </c>
      <c r="Q47" s="75">
        <f t="shared" si="7"/>
        <v>96.52</v>
      </c>
      <c r="R47" s="95">
        <f t="shared" si="7"/>
        <v>230</v>
      </c>
      <c r="S47" s="77">
        <f t="shared" si="7"/>
        <v>955.5109999999997</v>
      </c>
    </row>
    <row r="48" spans="1:19" ht="16.5">
      <c r="A48" s="78" t="s">
        <v>266</v>
      </c>
      <c r="B48" s="73">
        <f aca="true" t="shared" si="8" ref="B48:S48">B13-B31</f>
        <v>23</v>
      </c>
      <c r="C48" s="74">
        <f t="shared" si="8"/>
        <v>132.88400000000001</v>
      </c>
      <c r="D48" s="73">
        <f t="shared" si="8"/>
        <v>25</v>
      </c>
      <c r="E48" s="74">
        <f t="shared" si="8"/>
        <v>148.105</v>
      </c>
      <c r="F48" s="73">
        <f t="shared" si="8"/>
        <v>2</v>
      </c>
      <c r="G48" s="74">
        <f t="shared" si="8"/>
        <v>12.242999999999999</v>
      </c>
      <c r="H48" s="73">
        <f t="shared" si="8"/>
        <v>32</v>
      </c>
      <c r="I48" s="74">
        <f t="shared" si="8"/>
        <v>191.598</v>
      </c>
      <c r="J48" s="73">
        <f t="shared" si="8"/>
        <v>38</v>
      </c>
      <c r="K48" s="74">
        <f t="shared" si="8"/>
        <v>225.667</v>
      </c>
      <c r="L48" s="73">
        <f t="shared" si="8"/>
        <v>2</v>
      </c>
      <c r="M48" s="74">
        <f t="shared" si="8"/>
        <v>12.5</v>
      </c>
      <c r="N48" s="73">
        <f t="shared" si="8"/>
        <v>11</v>
      </c>
      <c r="O48" s="74">
        <f t="shared" si="8"/>
        <v>63.215</v>
      </c>
      <c r="P48" s="73">
        <f t="shared" si="8"/>
        <v>4</v>
      </c>
      <c r="Q48" s="75">
        <f t="shared" si="8"/>
        <v>23.869</v>
      </c>
      <c r="R48" s="95">
        <f t="shared" si="8"/>
        <v>137</v>
      </c>
      <c r="S48" s="77">
        <f t="shared" si="8"/>
        <v>810.0810000000001</v>
      </c>
    </row>
    <row r="49" spans="1:19" ht="16.5">
      <c r="A49" s="78" t="s">
        <v>267</v>
      </c>
      <c r="B49" s="73">
        <f aca="true" t="shared" si="9" ref="B49:S49">B14-B32</f>
        <v>54</v>
      </c>
      <c r="C49" s="74">
        <f t="shared" si="9"/>
        <v>440.1838</v>
      </c>
      <c r="D49" s="73">
        <f t="shared" si="9"/>
        <v>24</v>
      </c>
      <c r="E49" s="74">
        <f t="shared" si="9"/>
        <v>202.046</v>
      </c>
      <c r="F49" s="73">
        <f t="shared" si="9"/>
        <v>4</v>
      </c>
      <c r="G49" s="74">
        <f t="shared" si="9"/>
        <v>36.05</v>
      </c>
      <c r="H49" s="73">
        <f t="shared" si="9"/>
        <v>20</v>
      </c>
      <c r="I49" s="74">
        <f t="shared" si="9"/>
        <v>156.35999999999999</v>
      </c>
      <c r="J49" s="73">
        <f t="shared" si="9"/>
        <v>11</v>
      </c>
      <c r="K49" s="74">
        <f t="shared" si="9"/>
        <v>89.778</v>
      </c>
      <c r="L49" s="73">
        <f t="shared" si="9"/>
        <v>4</v>
      </c>
      <c r="M49" s="74">
        <f t="shared" si="9"/>
        <v>38</v>
      </c>
      <c r="N49" s="73">
        <f t="shared" si="9"/>
        <v>21</v>
      </c>
      <c r="O49" s="74">
        <f t="shared" si="9"/>
        <v>178.306</v>
      </c>
      <c r="P49" s="73">
        <f t="shared" si="9"/>
        <v>7</v>
      </c>
      <c r="Q49" s="75">
        <f t="shared" si="9"/>
        <v>63.5</v>
      </c>
      <c r="R49" s="95">
        <f t="shared" si="9"/>
        <v>145</v>
      </c>
      <c r="S49" s="77">
        <f t="shared" si="9"/>
        <v>1204.2238</v>
      </c>
    </row>
    <row r="50" spans="1:19" ht="16.5">
      <c r="A50" s="78" t="s">
        <v>268</v>
      </c>
      <c r="B50" s="73">
        <f aca="true" t="shared" si="10" ref="B50:S50">B15-B33</f>
        <v>13</v>
      </c>
      <c r="C50" s="74">
        <f t="shared" si="10"/>
        <v>166.03</v>
      </c>
      <c r="D50" s="73">
        <f t="shared" si="10"/>
        <v>18</v>
      </c>
      <c r="E50" s="74">
        <f t="shared" si="10"/>
        <v>255.96</v>
      </c>
      <c r="F50" s="73">
        <f t="shared" si="10"/>
        <v>17</v>
      </c>
      <c r="G50" s="74">
        <f t="shared" si="10"/>
        <v>234.546</v>
      </c>
      <c r="H50" s="73">
        <f t="shared" si="10"/>
        <v>3</v>
      </c>
      <c r="I50" s="74">
        <f t="shared" si="10"/>
        <v>33.48</v>
      </c>
      <c r="J50" s="73">
        <f t="shared" si="10"/>
        <v>7</v>
      </c>
      <c r="K50" s="74">
        <f t="shared" si="10"/>
        <v>93.35</v>
      </c>
      <c r="L50" s="73">
        <f t="shared" si="10"/>
        <v>8</v>
      </c>
      <c r="M50" s="74">
        <f t="shared" si="10"/>
        <v>99.34</v>
      </c>
      <c r="N50" s="73">
        <f t="shared" si="10"/>
        <v>12</v>
      </c>
      <c r="O50" s="74">
        <f t="shared" si="10"/>
        <v>187.591</v>
      </c>
      <c r="P50" s="73">
        <f t="shared" si="10"/>
        <v>4</v>
      </c>
      <c r="Q50" s="75">
        <f t="shared" si="10"/>
        <v>60.25</v>
      </c>
      <c r="R50" s="95">
        <f t="shared" si="10"/>
        <v>82</v>
      </c>
      <c r="S50" s="77">
        <f t="shared" si="10"/>
        <v>1130.547</v>
      </c>
    </row>
    <row r="51" spans="1:19" ht="16.5">
      <c r="A51" s="78" t="s">
        <v>269</v>
      </c>
      <c r="B51" s="73">
        <f aca="true" t="shared" si="11" ref="B51:S51">B16-B34</f>
        <v>3</v>
      </c>
      <c r="C51" s="74">
        <f t="shared" si="11"/>
        <v>70.58</v>
      </c>
      <c r="D51" s="73">
        <f t="shared" si="11"/>
        <v>0</v>
      </c>
      <c r="E51" s="74">
        <f t="shared" si="11"/>
        <v>0</v>
      </c>
      <c r="F51" s="73">
        <f t="shared" si="11"/>
        <v>4</v>
      </c>
      <c r="G51" s="74">
        <f t="shared" si="11"/>
        <v>108.23</v>
      </c>
      <c r="H51" s="73">
        <f t="shared" si="11"/>
        <v>0</v>
      </c>
      <c r="I51" s="74">
        <f t="shared" si="11"/>
        <v>0</v>
      </c>
      <c r="J51" s="73">
        <f t="shared" si="11"/>
        <v>0</v>
      </c>
      <c r="K51" s="74">
        <f t="shared" si="11"/>
        <v>0</v>
      </c>
      <c r="L51" s="73">
        <f t="shared" si="11"/>
        <v>4</v>
      </c>
      <c r="M51" s="74">
        <f t="shared" si="11"/>
        <v>91.3</v>
      </c>
      <c r="N51" s="73">
        <f t="shared" si="11"/>
        <v>7</v>
      </c>
      <c r="O51" s="74">
        <f t="shared" si="11"/>
        <v>164.5488</v>
      </c>
      <c r="P51" s="73">
        <f t="shared" si="11"/>
        <v>0</v>
      </c>
      <c r="Q51" s="75">
        <f t="shared" si="11"/>
        <v>0</v>
      </c>
      <c r="R51" s="95">
        <f t="shared" si="11"/>
        <v>18</v>
      </c>
      <c r="S51" s="77">
        <f t="shared" si="11"/>
        <v>434.65880000000004</v>
      </c>
    </row>
    <row r="52" spans="1:19" ht="16.5">
      <c r="A52" s="78" t="s">
        <v>270</v>
      </c>
      <c r="B52" s="73">
        <f aca="true" t="shared" si="12" ref="B52:S52">B17-B35</f>
        <v>2</v>
      </c>
      <c r="C52" s="74">
        <f t="shared" si="12"/>
        <v>65.38</v>
      </c>
      <c r="D52" s="73">
        <f t="shared" si="12"/>
        <v>0</v>
      </c>
      <c r="E52" s="74">
        <f t="shared" si="12"/>
        <v>0</v>
      </c>
      <c r="F52" s="73">
        <f t="shared" si="12"/>
        <v>0</v>
      </c>
      <c r="G52" s="74">
        <f t="shared" si="12"/>
        <v>0</v>
      </c>
      <c r="H52" s="73">
        <f t="shared" si="12"/>
        <v>0</v>
      </c>
      <c r="I52" s="74">
        <f t="shared" si="12"/>
        <v>0</v>
      </c>
      <c r="J52" s="73">
        <f t="shared" si="12"/>
        <v>0</v>
      </c>
      <c r="K52" s="74">
        <f t="shared" si="12"/>
        <v>0</v>
      </c>
      <c r="L52" s="73">
        <f t="shared" si="12"/>
        <v>0</v>
      </c>
      <c r="M52" s="74">
        <f t="shared" si="12"/>
        <v>0</v>
      </c>
      <c r="N52" s="73">
        <f t="shared" si="12"/>
        <v>1</v>
      </c>
      <c r="O52" s="74">
        <f t="shared" si="12"/>
        <v>32.8</v>
      </c>
      <c r="P52" s="73">
        <f t="shared" si="12"/>
        <v>0</v>
      </c>
      <c r="Q52" s="75">
        <f t="shared" si="12"/>
        <v>0</v>
      </c>
      <c r="R52" s="95">
        <f t="shared" si="12"/>
        <v>3</v>
      </c>
      <c r="S52" s="77">
        <f t="shared" si="12"/>
        <v>98.17999999999999</v>
      </c>
    </row>
    <row r="53" spans="1:19" ht="16.5">
      <c r="A53" s="78" t="s">
        <v>271</v>
      </c>
      <c r="B53" s="73">
        <f aca="true" t="shared" si="13" ref="B53:S53">B18-B36</f>
        <v>0</v>
      </c>
      <c r="C53" s="74">
        <f t="shared" si="13"/>
        <v>0</v>
      </c>
      <c r="D53" s="73">
        <f t="shared" si="13"/>
        <v>0</v>
      </c>
      <c r="E53" s="74">
        <f t="shared" si="13"/>
        <v>0</v>
      </c>
      <c r="F53" s="73">
        <f t="shared" si="13"/>
        <v>0</v>
      </c>
      <c r="G53" s="74">
        <f t="shared" si="13"/>
        <v>0</v>
      </c>
      <c r="H53" s="73">
        <f t="shared" si="13"/>
        <v>0</v>
      </c>
      <c r="I53" s="74">
        <f t="shared" si="13"/>
        <v>0</v>
      </c>
      <c r="J53" s="73">
        <f t="shared" si="13"/>
        <v>0</v>
      </c>
      <c r="K53" s="74">
        <f t="shared" si="13"/>
        <v>0</v>
      </c>
      <c r="L53" s="73">
        <f t="shared" si="13"/>
        <v>0</v>
      </c>
      <c r="M53" s="74">
        <f t="shared" si="13"/>
        <v>0</v>
      </c>
      <c r="N53" s="73">
        <f t="shared" si="13"/>
        <v>0</v>
      </c>
      <c r="O53" s="74">
        <f t="shared" si="13"/>
        <v>0</v>
      </c>
      <c r="P53" s="73">
        <f t="shared" si="13"/>
        <v>0</v>
      </c>
      <c r="Q53" s="75">
        <f t="shared" si="13"/>
        <v>0</v>
      </c>
      <c r="R53" s="95">
        <f t="shared" si="13"/>
        <v>0</v>
      </c>
      <c r="S53" s="77">
        <f t="shared" si="13"/>
        <v>0</v>
      </c>
    </row>
    <row r="54" spans="1:19" ht="17.25" thickBot="1">
      <c r="A54" s="79" t="s">
        <v>272</v>
      </c>
      <c r="B54" s="80">
        <f aca="true" t="shared" si="14" ref="B54:S54">B19-B37</f>
        <v>0</v>
      </c>
      <c r="C54" s="81">
        <f t="shared" si="14"/>
        <v>0</v>
      </c>
      <c r="D54" s="82">
        <f t="shared" si="14"/>
        <v>0</v>
      </c>
      <c r="E54" s="81">
        <f t="shared" si="14"/>
        <v>0</v>
      </c>
      <c r="F54" s="82">
        <f t="shared" si="14"/>
        <v>0</v>
      </c>
      <c r="G54" s="81">
        <f t="shared" si="14"/>
        <v>0</v>
      </c>
      <c r="H54" s="82">
        <f t="shared" si="14"/>
        <v>0</v>
      </c>
      <c r="I54" s="81">
        <f t="shared" si="14"/>
        <v>0</v>
      </c>
      <c r="J54" s="80">
        <f t="shared" si="14"/>
        <v>0</v>
      </c>
      <c r="K54" s="81">
        <f t="shared" si="14"/>
        <v>0</v>
      </c>
      <c r="L54" s="82">
        <f t="shared" si="14"/>
        <v>0</v>
      </c>
      <c r="M54" s="81">
        <f t="shared" si="14"/>
        <v>0</v>
      </c>
      <c r="N54" s="82">
        <f t="shared" si="14"/>
        <v>0</v>
      </c>
      <c r="O54" s="81">
        <f t="shared" si="14"/>
        <v>0</v>
      </c>
      <c r="P54" s="82">
        <f t="shared" si="14"/>
        <v>0</v>
      </c>
      <c r="Q54" s="83">
        <f t="shared" si="14"/>
        <v>0</v>
      </c>
      <c r="R54" s="95">
        <f t="shared" si="14"/>
        <v>0</v>
      </c>
      <c r="S54" s="77">
        <f t="shared" si="14"/>
        <v>0</v>
      </c>
    </row>
    <row r="55" spans="1:19" ht="17.25" thickBot="1">
      <c r="A55" s="84" t="s">
        <v>9</v>
      </c>
      <c r="B55" s="85">
        <f aca="true" t="shared" si="15" ref="B55:S55">SUM(B44:B50,B51,B52,B53,B54)</f>
        <v>184</v>
      </c>
      <c r="C55" s="86">
        <f t="shared" si="15"/>
        <v>1193.6947999999998</v>
      </c>
      <c r="D55" s="85">
        <f t="shared" si="15"/>
        <v>117</v>
      </c>
      <c r="E55" s="86">
        <f t="shared" si="15"/>
        <v>799.5160000000001</v>
      </c>
      <c r="F55" s="85">
        <f t="shared" si="15"/>
        <v>32</v>
      </c>
      <c r="G55" s="86">
        <f t="shared" si="15"/>
        <v>407.55899999999997</v>
      </c>
      <c r="H55" s="85">
        <f t="shared" si="15"/>
        <v>95</v>
      </c>
      <c r="I55" s="86">
        <f t="shared" si="15"/>
        <v>539.774</v>
      </c>
      <c r="J55" s="85">
        <f t="shared" si="15"/>
        <v>119</v>
      </c>
      <c r="K55" s="86">
        <f t="shared" si="15"/>
        <v>624.0210000000001</v>
      </c>
      <c r="L55" s="85">
        <f t="shared" si="15"/>
        <v>20</v>
      </c>
      <c r="M55" s="86">
        <f t="shared" si="15"/>
        <v>248.39</v>
      </c>
      <c r="N55" s="85">
        <f t="shared" si="15"/>
        <v>82</v>
      </c>
      <c r="O55" s="86">
        <f t="shared" si="15"/>
        <v>737.7438</v>
      </c>
      <c r="P55" s="85">
        <f t="shared" si="15"/>
        <v>45</v>
      </c>
      <c r="Q55" s="87">
        <f t="shared" si="15"/>
        <v>255.889</v>
      </c>
      <c r="R55" s="88">
        <f t="shared" si="15"/>
        <v>694</v>
      </c>
      <c r="S55" s="89">
        <f t="shared" si="15"/>
        <v>4806.5876</v>
      </c>
    </row>
    <row r="58" ht="16.5">
      <c r="A58" s="42" t="s">
        <v>56</v>
      </c>
    </row>
    <row r="59" ht="16.5">
      <c r="A59" s="42" t="s">
        <v>57</v>
      </c>
    </row>
    <row r="61" ht="16.5">
      <c r="A61" s="122" t="s">
        <v>107</v>
      </c>
    </row>
    <row r="62" ht="16.5">
      <c r="A62" s="42"/>
    </row>
    <row r="63" ht="16.5">
      <c r="A63" s="50" t="s">
        <v>58</v>
      </c>
    </row>
    <row r="64" ht="16.5">
      <c r="A64" s="50" t="s">
        <v>59</v>
      </c>
    </row>
    <row r="65" ht="16.5">
      <c r="A65" s="50" t="s">
        <v>60</v>
      </c>
    </row>
    <row r="66" ht="16.5">
      <c r="A66" s="50" t="s">
        <v>61</v>
      </c>
    </row>
    <row r="67" ht="16.5">
      <c r="A67" s="50" t="s">
        <v>300</v>
      </c>
    </row>
    <row r="68" ht="16.5">
      <c r="A68" s="50"/>
    </row>
    <row r="69" ht="16.5">
      <c r="A69" s="96" t="s">
        <v>47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9"/>
  <sheetViews>
    <sheetView zoomScale="90" zoomScaleNormal="90" zoomScalePageLayoutView="0" workbookViewId="0" topLeftCell="A1">
      <selection activeCell="A2" sqref="A2"/>
    </sheetView>
  </sheetViews>
  <sheetFormatPr defaultColWidth="9.00390625" defaultRowHeight="16.5"/>
  <cols>
    <col min="1" max="1" width="12.375" style="0" customWidth="1"/>
    <col min="2" max="19" width="11.375" style="0" customWidth="1"/>
  </cols>
  <sheetData>
    <row r="1" s="1" customFormat="1" ht="15">
      <c r="A1" s="2" t="s">
        <v>154</v>
      </c>
    </row>
    <row r="2" s="1" customFormat="1" ht="15"/>
    <row r="3" spans="1:19" ht="16.5">
      <c r="A3" s="9" t="s">
        <v>249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</row>
    <row r="4" spans="1:19" ht="16.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</row>
    <row r="5" spans="1:19" ht="17.25" thickBot="1">
      <c r="A5" s="53" t="s">
        <v>250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</row>
    <row r="6" spans="1:19" ht="16.5">
      <c r="A6" s="54"/>
      <c r="B6" s="55" t="s">
        <v>62</v>
      </c>
      <c r="C6" s="55"/>
      <c r="D6" s="56" t="s">
        <v>63</v>
      </c>
      <c r="E6" s="57"/>
      <c r="F6" s="55" t="s">
        <v>64</v>
      </c>
      <c r="G6" s="55"/>
      <c r="H6" s="56" t="s">
        <v>65</v>
      </c>
      <c r="I6" s="57"/>
      <c r="J6" s="55" t="s">
        <v>66</v>
      </c>
      <c r="K6" s="55"/>
      <c r="L6" s="56" t="s">
        <v>67</v>
      </c>
      <c r="M6" s="57"/>
      <c r="N6" s="55" t="s">
        <v>68</v>
      </c>
      <c r="O6" s="55"/>
      <c r="P6" s="56" t="s">
        <v>69</v>
      </c>
      <c r="Q6" s="55"/>
      <c r="R6" s="58" t="s">
        <v>251</v>
      </c>
      <c r="S6" s="59"/>
    </row>
    <row r="7" spans="1:19" ht="16.5">
      <c r="A7" s="60"/>
      <c r="B7" s="61" t="s">
        <v>4</v>
      </c>
      <c r="C7" s="62" t="s">
        <v>5</v>
      </c>
      <c r="D7" s="61" t="s">
        <v>4</v>
      </c>
      <c r="E7" s="62" t="s">
        <v>5</v>
      </c>
      <c r="F7" s="61" t="s">
        <v>4</v>
      </c>
      <c r="G7" s="62" t="s">
        <v>5</v>
      </c>
      <c r="H7" s="61" t="s">
        <v>4</v>
      </c>
      <c r="I7" s="62" t="s">
        <v>5</v>
      </c>
      <c r="J7" s="61" t="s">
        <v>4</v>
      </c>
      <c r="K7" s="62" t="s">
        <v>5</v>
      </c>
      <c r="L7" s="61" t="s">
        <v>4</v>
      </c>
      <c r="M7" s="62" t="s">
        <v>5</v>
      </c>
      <c r="N7" s="61" t="s">
        <v>4</v>
      </c>
      <c r="O7" s="62" t="s">
        <v>5</v>
      </c>
      <c r="P7" s="61" t="s">
        <v>4</v>
      </c>
      <c r="Q7" s="63" t="s">
        <v>5</v>
      </c>
      <c r="R7" s="64" t="s">
        <v>4</v>
      </c>
      <c r="S7" s="65" t="s">
        <v>5</v>
      </c>
    </row>
    <row r="8" spans="1:19" ht="17.25" thickBot="1">
      <c r="A8" s="66" t="s">
        <v>6</v>
      </c>
      <c r="B8" s="67" t="s">
        <v>7</v>
      </c>
      <c r="C8" s="68" t="s">
        <v>252</v>
      </c>
      <c r="D8" s="67" t="s">
        <v>7</v>
      </c>
      <c r="E8" s="68" t="s">
        <v>252</v>
      </c>
      <c r="F8" s="67" t="s">
        <v>7</v>
      </c>
      <c r="G8" s="68" t="s">
        <v>252</v>
      </c>
      <c r="H8" s="67" t="s">
        <v>7</v>
      </c>
      <c r="I8" s="68" t="s">
        <v>252</v>
      </c>
      <c r="J8" s="67" t="s">
        <v>7</v>
      </c>
      <c r="K8" s="68" t="s">
        <v>252</v>
      </c>
      <c r="L8" s="67" t="s">
        <v>7</v>
      </c>
      <c r="M8" s="68" t="s">
        <v>252</v>
      </c>
      <c r="N8" s="67" t="s">
        <v>7</v>
      </c>
      <c r="O8" s="68" t="s">
        <v>252</v>
      </c>
      <c r="P8" s="67" t="s">
        <v>7</v>
      </c>
      <c r="Q8" s="69" t="s">
        <v>252</v>
      </c>
      <c r="R8" s="70" t="s">
        <v>7</v>
      </c>
      <c r="S8" s="71" t="s">
        <v>252</v>
      </c>
    </row>
    <row r="9" spans="1:19" ht="16.5">
      <c r="A9" s="72" t="s">
        <v>38</v>
      </c>
      <c r="B9" s="73">
        <v>0</v>
      </c>
      <c r="C9" s="74">
        <v>0</v>
      </c>
      <c r="D9" s="73">
        <v>0</v>
      </c>
      <c r="E9" s="74">
        <v>0</v>
      </c>
      <c r="F9" s="73">
        <v>1</v>
      </c>
      <c r="G9" s="74">
        <v>0.073</v>
      </c>
      <c r="H9" s="73">
        <v>1</v>
      </c>
      <c r="I9" s="74">
        <v>0.85</v>
      </c>
      <c r="J9" s="73">
        <v>2</v>
      </c>
      <c r="K9" s="74">
        <v>1.4</v>
      </c>
      <c r="L9" s="73">
        <v>0</v>
      </c>
      <c r="M9" s="74">
        <v>0</v>
      </c>
      <c r="N9" s="73">
        <v>1</v>
      </c>
      <c r="O9" s="74">
        <v>0.1</v>
      </c>
      <c r="P9" s="73">
        <v>3</v>
      </c>
      <c r="Q9" s="75">
        <v>1.89</v>
      </c>
      <c r="R9" s="76">
        <f aca="true" t="shared" si="0" ref="R9:S19">B9+D9+F9+H9+J9+L9+N9+P9</f>
        <v>8</v>
      </c>
      <c r="S9" s="77">
        <f t="shared" si="0"/>
        <v>4.313</v>
      </c>
    </row>
    <row r="10" spans="1:19" ht="16.5">
      <c r="A10" s="78" t="s">
        <v>39</v>
      </c>
      <c r="B10" s="73">
        <v>10</v>
      </c>
      <c r="C10" s="74">
        <v>17.96</v>
      </c>
      <c r="D10" s="73">
        <v>4</v>
      </c>
      <c r="E10" s="74">
        <v>6.703</v>
      </c>
      <c r="F10" s="73">
        <v>7</v>
      </c>
      <c r="G10" s="74">
        <v>13.32</v>
      </c>
      <c r="H10" s="73">
        <v>3</v>
      </c>
      <c r="I10" s="74">
        <v>5.743</v>
      </c>
      <c r="J10" s="73">
        <v>10</v>
      </c>
      <c r="K10" s="74">
        <v>18.7</v>
      </c>
      <c r="L10" s="73">
        <v>4</v>
      </c>
      <c r="M10" s="74">
        <v>7.23</v>
      </c>
      <c r="N10" s="73">
        <v>7</v>
      </c>
      <c r="O10" s="74">
        <v>12.865</v>
      </c>
      <c r="P10" s="73">
        <v>9</v>
      </c>
      <c r="Q10" s="75">
        <v>16.825</v>
      </c>
      <c r="R10" s="76">
        <f t="shared" si="0"/>
        <v>54</v>
      </c>
      <c r="S10" s="77">
        <f t="shared" si="0"/>
        <v>99.346</v>
      </c>
    </row>
    <row r="11" spans="1:19" ht="16.5">
      <c r="A11" s="78" t="s">
        <v>40</v>
      </c>
      <c r="B11" s="73">
        <v>8</v>
      </c>
      <c r="C11" s="74">
        <v>20.228</v>
      </c>
      <c r="D11" s="73">
        <v>8</v>
      </c>
      <c r="E11" s="74">
        <v>22.45</v>
      </c>
      <c r="F11" s="73">
        <v>9</v>
      </c>
      <c r="G11" s="74">
        <v>23.6655</v>
      </c>
      <c r="H11" s="73">
        <v>10</v>
      </c>
      <c r="I11" s="74">
        <v>25.86</v>
      </c>
      <c r="J11" s="73">
        <v>4</v>
      </c>
      <c r="K11" s="74">
        <v>11.1588</v>
      </c>
      <c r="L11" s="73">
        <v>8</v>
      </c>
      <c r="M11" s="74">
        <v>20.518</v>
      </c>
      <c r="N11" s="73">
        <v>15</v>
      </c>
      <c r="O11" s="74">
        <v>38.545</v>
      </c>
      <c r="P11" s="73">
        <v>11</v>
      </c>
      <c r="Q11" s="75">
        <v>29.348</v>
      </c>
      <c r="R11" s="76">
        <f t="shared" si="0"/>
        <v>73</v>
      </c>
      <c r="S11" s="77">
        <f t="shared" si="0"/>
        <v>191.7733</v>
      </c>
    </row>
    <row r="12" spans="1:19" ht="16.5">
      <c r="A12" s="78" t="s">
        <v>8</v>
      </c>
      <c r="B12" s="73">
        <v>11</v>
      </c>
      <c r="C12" s="74">
        <v>41.864</v>
      </c>
      <c r="D12" s="73">
        <v>41</v>
      </c>
      <c r="E12" s="74">
        <v>176.187</v>
      </c>
      <c r="F12" s="73">
        <v>31</v>
      </c>
      <c r="G12" s="74">
        <v>128.116</v>
      </c>
      <c r="H12" s="73">
        <v>85</v>
      </c>
      <c r="I12" s="74">
        <v>370.7105</v>
      </c>
      <c r="J12" s="73">
        <v>138</v>
      </c>
      <c r="K12" s="74">
        <v>586.073146</v>
      </c>
      <c r="L12" s="73">
        <v>43</v>
      </c>
      <c r="M12" s="74">
        <v>182.828</v>
      </c>
      <c r="N12" s="73">
        <v>68</v>
      </c>
      <c r="O12" s="74">
        <v>293.596</v>
      </c>
      <c r="P12" s="73">
        <v>88</v>
      </c>
      <c r="Q12" s="75">
        <v>362.454</v>
      </c>
      <c r="R12" s="76">
        <f t="shared" si="0"/>
        <v>505</v>
      </c>
      <c r="S12" s="77">
        <f t="shared" si="0"/>
        <v>2141.828646</v>
      </c>
    </row>
    <row r="13" spans="1:19" ht="16.5">
      <c r="A13" s="78" t="s">
        <v>253</v>
      </c>
      <c r="B13" s="73">
        <v>35</v>
      </c>
      <c r="C13" s="74">
        <v>211.36</v>
      </c>
      <c r="D13" s="73">
        <v>21</v>
      </c>
      <c r="E13" s="74">
        <v>120.626</v>
      </c>
      <c r="F13" s="73">
        <v>65</v>
      </c>
      <c r="G13" s="74">
        <v>388.474</v>
      </c>
      <c r="H13" s="73">
        <v>66</v>
      </c>
      <c r="I13" s="74">
        <v>380.572</v>
      </c>
      <c r="J13" s="73">
        <v>41</v>
      </c>
      <c r="K13" s="74">
        <v>237.25</v>
      </c>
      <c r="L13" s="73">
        <v>19</v>
      </c>
      <c r="M13" s="74">
        <v>106.758</v>
      </c>
      <c r="N13" s="73">
        <v>101</v>
      </c>
      <c r="O13" s="74">
        <v>601.314</v>
      </c>
      <c r="P13" s="73">
        <v>80</v>
      </c>
      <c r="Q13" s="75">
        <v>464.326</v>
      </c>
      <c r="R13" s="76">
        <f t="shared" si="0"/>
        <v>428</v>
      </c>
      <c r="S13" s="77">
        <f t="shared" si="0"/>
        <v>2510.6800000000003</v>
      </c>
    </row>
    <row r="14" spans="1:19" ht="16.5">
      <c r="A14" s="78" t="s">
        <v>254</v>
      </c>
      <c r="B14" s="73">
        <v>13</v>
      </c>
      <c r="C14" s="74">
        <v>108.55</v>
      </c>
      <c r="D14" s="73">
        <v>5</v>
      </c>
      <c r="E14" s="74">
        <v>42.77</v>
      </c>
      <c r="F14" s="73">
        <v>56</v>
      </c>
      <c r="G14" s="74">
        <v>455.35298</v>
      </c>
      <c r="H14" s="73">
        <v>35</v>
      </c>
      <c r="I14" s="74">
        <v>291.9255</v>
      </c>
      <c r="J14" s="73">
        <v>13</v>
      </c>
      <c r="K14" s="74">
        <v>104.19</v>
      </c>
      <c r="L14" s="73">
        <v>30</v>
      </c>
      <c r="M14" s="74">
        <v>261.74</v>
      </c>
      <c r="N14" s="73">
        <v>34</v>
      </c>
      <c r="O14" s="74">
        <v>272.908</v>
      </c>
      <c r="P14" s="73">
        <v>11</v>
      </c>
      <c r="Q14" s="75">
        <v>91.333</v>
      </c>
      <c r="R14" s="76">
        <f t="shared" si="0"/>
        <v>197</v>
      </c>
      <c r="S14" s="77">
        <f t="shared" si="0"/>
        <v>1628.7694800000004</v>
      </c>
    </row>
    <row r="15" spans="1:19" ht="16.5">
      <c r="A15" s="78" t="s">
        <v>255</v>
      </c>
      <c r="B15" s="73">
        <v>3</v>
      </c>
      <c r="C15" s="74">
        <v>36.345</v>
      </c>
      <c r="D15" s="73">
        <v>0</v>
      </c>
      <c r="E15" s="74">
        <v>0</v>
      </c>
      <c r="F15" s="73">
        <v>19</v>
      </c>
      <c r="G15" s="74">
        <v>232.33</v>
      </c>
      <c r="H15" s="73">
        <v>33</v>
      </c>
      <c r="I15" s="74">
        <v>412.96</v>
      </c>
      <c r="J15" s="73">
        <v>3</v>
      </c>
      <c r="K15" s="74">
        <v>44.5</v>
      </c>
      <c r="L15" s="73">
        <v>6</v>
      </c>
      <c r="M15" s="74">
        <v>79.58</v>
      </c>
      <c r="N15" s="73">
        <v>17</v>
      </c>
      <c r="O15" s="74">
        <v>205.83</v>
      </c>
      <c r="P15" s="73">
        <v>7</v>
      </c>
      <c r="Q15" s="75">
        <v>84.018</v>
      </c>
      <c r="R15" s="76">
        <f t="shared" si="0"/>
        <v>88</v>
      </c>
      <c r="S15" s="77">
        <f t="shared" si="0"/>
        <v>1095.563</v>
      </c>
    </row>
    <row r="16" spans="1:19" ht="16.5">
      <c r="A16" s="78" t="s">
        <v>256</v>
      </c>
      <c r="B16" s="73">
        <v>0</v>
      </c>
      <c r="C16" s="74">
        <v>0</v>
      </c>
      <c r="D16" s="73">
        <v>1</v>
      </c>
      <c r="E16" s="74">
        <v>21</v>
      </c>
      <c r="F16" s="73">
        <v>1</v>
      </c>
      <c r="G16" s="74">
        <v>21</v>
      </c>
      <c r="H16" s="73">
        <v>3</v>
      </c>
      <c r="I16" s="74">
        <v>77.08</v>
      </c>
      <c r="J16" s="73">
        <v>0</v>
      </c>
      <c r="K16" s="74">
        <v>0</v>
      </c>
      <c r="L16" s="73">
        <v>2</v>
      </c>
      <c r="M16" s="74">
        <v>49.65</v>
      </c>
      <c r="N16" s="73">
        <v>0</v>
      </c>
      <c r="O16" s="74">
        <v>0</v>
      </c>
      <c r="P16" s="73">
        <v>0</v>
      </c>
      <c r="Q16" s="75">
        <v>0</v>
      </c>
      <c r="R16" s="76">
        <f t="shared" si="0"/>
        <v>7</v>
      </c>
      <c r="S16" s="77">
        <f t="shared" si="0"/>
        <v>168.73</v>
      </c>
    </row>
    <row r="17" spans="1:19" ht="16.5">
      <c r="A17" s="78" t="s">
        <v>257</v>
      </c>
      <c r="B17" s="73">
        <v>0</v>
      </c>
      <c r="C17" s="74">
        <v>0</v>
      </c>
      <c r="D17" s="73">
        <v>0</v>
      </c>
      <c r="E17" s="74">
        <v>0</v>
      </c>
      <c r="F17" s="73">
        <v>1</v>
      </c>
      <c r="G17" s="74">
        <v>40</v>
      </c>
      <c r="H17" s="73">
        <v>0</v>
      </c>
      <c r="I17" s="74">
        <v>0</v>
      </c>
      <c r="J17" s="73">
        <v>0</v>
      </c>
      <c r="K17" s="74">
        <v>0</v>
      </c>
      <c r="L17" s="73">
        <v>1</v>
      </c>
      <c r="M17" s="74">
        <v>34</v>
      </c>
      <c r="N17" s="73">
        <v>0</v>
      </c>
      <c r="O17" s="74">
        <v>0</v>
      </c>
      <c r="P17" s="73">
        <v>0</v>
      </c>
      <c r="Q17" s="75">
        <v>0</v>
      </c>
      <c r="R17" s="76">
        <f t="shared" si="0"/>
        <v>2</v>
      </c>
      <c r="S17" s="77">
        <f t="shared" si="0"/>
        <v>74</v>
      </c>
    </row>
    <row r="18" spans="1:19" ht="16.5">
      <c r="A18" s="78" t="s">
        <v>258</v>
      </c>
      <c r="B18" s="73">
        <v>0</v>
      </c>
      <c r="C18" s="74">
        <v>0</v>
      </c>
      <c r="D18" s="73">
        <v>0</v>
      </c>
      <c r="E18" s="74">
        <v>0</v>
      </c>
      <c r="F18" s="73">
        <v>0</v>
      </c>
      <c r="G18" s="74">
        <v>0</v>
      </c>
      <c r="H18" s="73">
        <v>0</v>
      </c>
      <c r="I18" s="74">
        <v>0</v>
      </c>
      <c r="J18" s="73">
        <v>0</v>
      </c>
      <c r="K18" s="74">
        <v>0</v>
      </c>
      <c r="L18" s="73">
        <v>0</v>
      </c>
      <c r="M18" s="74">
        <v>0</v>
      </c>
      <c r="N18" s="73">
        <v>0</v>
      </c>
      <c r="O18" s="74">
        <v>0</v>
      </c>
      <c r="P18" s="73">
        <v>0</v>
      </c>
      <c r="Q18" s="75">
        <v>0</v>
      </c>
      <c r="R18" s="76">
        <f t="shared" si="0"/>
        <v>0</v>
      </c>
      <c r="S18" s="77">
        <f t="shared" si="0"/>
        <v>0</v>
      </c>
    </row>
    <row r="19" spans="1:19" ht="17.25" thickBot="1">
      <c r="A19" s="79" t="s">
        <v>259</v>
      </c>
      <c r="B19" s="80">
        <v>0</v>
      </c>
      <c r="C19" s="81">
        <v>0</v>
      </c>
      <c r="D19" s="82">
        <v>0</v>
      </c>
      <c r="E19" s="81">
        <v>0</v>
      </c>
      <c r="F19" s="82">
        <v>1</v>
      </c>
      <c r="G19" s="81">
        <v>75</v>
      </c>
      <c r="H19" s="82">
        <v>1</v>
      </c>
      <c r="I19" s="81">
        <v>154.5</v>
      </c>
      <c r="J19" s="80">
        <v>1</v>
      </c>
      <c r="K19" s="81">
        <v>90</v>
      </c>
      <c r="L19" s="82">
        <v>0</v>
      </c>
      <c r="M19" s="81">
        <v>0</v>
      </c>
      <c r="N19" s="82">
        <v>0</v>
      </c>
      <c r="O19" s="81">
        <v>0</v>
      </c>
      <c r="P19" s="82">
        <v>0</v>
      </c>
      <c r="Q19" s="83">
        <v>0</v>
      </c>
      <c r="R19" s="76">
        <f t="shared" si="0"/>
        <v>3</v>
      </c>
      <c r="S19" s="77">
        <f t="shared" si="0"/>
        <v>319.5</v>
      </c>
    </row>
    <row r="20" spans="1:19" ht="17.25" thickBot="1">
      <c r="A20" s="84" t="s">
        <v>9</v>
      </c>
      <c r="B20" s="85">
        <f aca="true" t="shared" si="1" ref="B20:S20">SUM(B9:B15,B16,B17,B18,B19)</f>
        <v>80</v>
      </c>
      <c r="C20" s="86">
        <f t="shared" si="1"/>
        <v>436.307</v>
      </c>
      <c r="D20" s="85">
        <f t="shared" si="1"/>
        <v>80</v>
      </c>
      <c r="E20" s="86">
        <f t="shared" si="1"/>
        <v>389.736</v>
      </c>
      <c r="F20" s="85">
        <f t="shared" si="1"/>
        <v>191</v>
      </c>
      <c r="G20" s="86">
        <f t="shared" si="1"/>
        <v>1377.33148</v>
      </c>
      <c r="H20" s="85">
        <f t="shared" si="1"/>
        <v>237</v>
      </c>
      <c r="I20" s="86">
        <f t="shared" si="1"/>
        <v>1720.201</v>
      </c>
      <c r="J20" s="85">
        <f t="shared" si="1"/>
        <v>212</v>
      </c>
      <c r="K20" s="86">
        <f t="shared" si="1"/>
        <v>1093.2719459999998</v>
      </c>
      <c r="L20" s="85">
        <f t="shared" si="1"/>
        <v>113</v>
      </c>
      <c r="M20" s="86">
        <f t="shared" si="1"/>
        <v>742.3040000000001</v>
      </c>
      <c r="N20" s="85">
        <f t="shared" si="1"/>
        <v>243</v>
      </c>
      <c r="O20" s="86">
        <f t="shared" si="1"/>
        <v>1425.158</v>
      </c>
      <c r="P20" s="85">
        <f t="shared" si="1"/>
        <v>209</v>
      </c>
      <c r="Q20" s="87">
        <f t="shared" si="1"/>
        <v>1050.194</v>
      </c>
      <c r="R20" s="88">
        <f t="shared" si="1"/>
        <v>1365</v>
      </c>
      <c r="S20" s="89">
        <f t="shared" si="1"/>
        <v>8234.503426000001</v>
      </c>
    </row>
    <row r="21" spans="1:19" ht="16.5">
      <c r="A21" s="92"/>
      <c r="B21" s="90"/>
      <c r="C21" s="90"/>
      <c r="D21" s="90"/>
      <c r="E21" s="90"/>
      <c r="F21" s="90"/>
      <c r="G21" s="90"/>
      <c r="H21" s="91"/>
      <c r="I21" s="91"/>
      <c r="J21" s="52"/>
      <c r="K21" s="52"/>
      <c r="L21" s="52"/>
      <c r="M21" s="52"/>
      <c r="N21" s="52"/>
      <c r="O21" s="52"/>
      <c r="P21" s="52"/>
      <c r="Q21" s="52"/>
      <c r="R21" s="52"/>
      <c r="S21" s="52"/>
    </row>
    <row r="22" spans="1:19" ht="16.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</row>
    <row r="23" spans="1:19" ht="17.25" thickBot="1">
      <c r="A23" s="53" t="s">
        <v>299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</row>
    <row r="24" spans="1:19" ht="16.5">
      <c r="A24" s="54"/>
      <c r="B24" s="55" t="s">
        <v>62</v>
      </c>
      <c r="C24" s="55"/>
      <c r="D24" s="56" t="s">
        <v>63</v>
      </c>
      <c r="E24" s="57"/>
      <c r="F24" s="55" t="s">
        <v>64</v>
      </c>
      <c r="G24" s="55"/>
      <c r="H24" s="56" t="s">
        <v>65</v>
      </c>
      <c r="I24" s="57"/>
      <c r="J24" s="55" t="s">
        <v>66</v>
      </c>
      <c r="K24" s="55"/>
      <c r="L24" s="56" t="s">
        <v>67</v>
      </c>
      <c r="M24" s="57"/>
      <c r="N24" s="55" t="s">
        <v>68</v>
      </c>
      <c r="O24" s="55"/>
      <c r="P24" s="56" t="s">
        <v>69</v>
      </c>
      <c r="Q24" s="55"/>
      <c r="R24" s="58" t="s">
        <v>251</v>
      </c>
      <c r="S24" s="59"/>
    </row>
    <row r="25" spans="1:19" ht="16.5">
      <c r="A25" s="60"/>
      <c r="B25" s="61" t="s">
        <v>4</v>
      </c>
      <c r="C25" s="62" t="s">
        <v>5</v>
      </c>
      <c r="D25" s="61" t="s">
        <v>4</v>
      </c>
      <c r="E25" s="62" t="s">
        <v>5</v>
      </c>
      <c r="F25" s="61" t="s">
        <v>4</v>
      </c>
      <c r="G25" s="62" t="s">
        <v>5</v>
      </c>
      <c r="H25" s="61" t="s">
        <v>4</v>
      </c>
      <c r="I25" s="62" t="s">
        <v>5</v>
      </c>
      <c r="J25" s="61" t="s">
        <v>4</v>
      </c>
      <c r="K25" s="62" t="s">
        <v>5</v>
      </c>
      <c r="L25" s="61" t="s">
        <v>4</v>
      </c>
      <c r="M25" s="62" t="s">
        <v>5</v>
      </c>
      <c r="N25" s="61" t="s">
        <v>4</v>
      </c>
      <c r="O25" s="62" t="s">
        <v>5</v>
      </c>
      <c r="P25" s="61" t="s">
        <v>4</v>
      </c>
      <c r="Q25" s="63" t="s">
        <v>5</v>
      </c>
      <c r="R25" s="64" t="s">
        <v>4</v>
      </c>
      <c r="S25" s="65" t="s">
        <v>5</v>
      </c>
    </row>
    <row r="26" spans="1:19" ht="17.25" thickBot="1">
      <c r="A26" s="66" t="s">
        <v>6</v>
      </c>
      <c r="B26" s="67" t="s">
        <v>7</v>
      </c>
      <c r="C26" s="68" t="s">
        <v>252</v>
      </c>
      <c r="D26" s="67" t="s">
        <v>7</v>
      </c>
      <c r="E26" s="68" t="s">
        <v>252</v>
      </c>
      <c r="F26" s="67" t="s">
        <v>7</v>
      </c>
      <c r="G26" s="68" t="s">
        <v>252</v>
      </c>
      <c r="H26" s="67" t="s">
        <v>7</v>
      </c>
      <c r="I26" s="68" t="s">
        <v>252</v>
      </c>
      <c r="J26" s="67" t="s">
        <v>7</v>
      </c>
      <c r="K26" s="68" t="s">
        <v>252</v>
      </c>
      <c r="L26" s="67" t="s">
        <v>7</v>
      </c>
      <c r="M26" s="68" t="s">
        <v>252</v>
      </c>
      <c r="N26" s="67" t="s">
        <v>7</v>
      </c>
      <c r="O26" s="68" t="s">
        <v>252</v>
      </c>
      <c r="P26" s="67" t="s">
        <v>7</v>
      </c>
      <c r="Q26" s="69" t="s">
        <v>252</v>
      </c>
      <c r="R26" s="70" t="s">
        <v>7</v>
      </c>
      <c r="S26" s="71" t="s">
        <v>252</v>
      </c>
    </row>
    <row r="27" spans="1:19" ht="16.5">
      <c r="A27" s="72" t="s">
        <v>38</v>
      </c>
      <c r="B27" s="73">
        <v>0</v>
      </c>
      <c r="C27" s="74">
        <v>0</v>
      </c>
      <c r="D27" s="73">
        <v>0</v>
      </c>
      <c r="E27" s="74">
        <v>0</v>
      </c>
      <c r="F27" s="73">
        <v>0</v>
      </c>
      <c r="G27" s="74">
        <v>0</v>
      </c>
      <c r="H27" s="73">
        <v>0</v>
      </c>
      <c r="I27" s="74">
        <v>0</v>
      </c>
      <c r="J27" s="73">
        <v>0</v>
      </c>
      <c r="K27" s="74">
        <v>0</v>
      </c>
      <c r="L27" s="73">
        <v>0</v>
      </c>
      <c r="M27" s="74">
        <v>0</v>
      </c>
      <c r="N27" s="73">
        <v>0</v>
      </c>
      <c r="O27" s="74">
        <v>0</v>
      </c>
      <c r="P27" s="73">
        <v>0</v>
      </c>
      <c r="Q27" s="75">
        <v>0</v>
      </c>
      <c r="R27" s="76">
        <f aca="true" t="shared" si="2" ref="R27:S37">B27+D27+F27+H27+J27+L27+N27+P27</f>
        <v>0</v>
      </c>
      <c r="S27" s="77">
        <f t="shared" si="2"/>
        <v>0</v>
      </c>
    </row>
    <row r="28" spans="1:19" ht="16.5">
      <c r="A28" s="78" t="s">
        <v>39</v>
      </c>
      <c r="B28" s="73">
        <v>0</v>
      </c>
      <c r="C28" s="74">
        <v>0</v>
      </c>
      <c r="D28" s="73">
        <v>3</v>
      </c>
      <c r="E28" s="74">
        <v>5.065</v>
      </c>
      <c r="F28" s="73">
        <v>1</v>
      </c>
      <c r="G28" s="74">
        <v>1.6</v>
      </c>
      <c r="H28" s="73">
        <v>2</v>
      </c>
      <c r="I28" s="74">
        <v>3.743</v>
      </c>
      <c r="J28" s="73">
        <v>4</v>
      </c>
      <c r="K28" s="74">
        <v>7.22</v>
      </c>
      <c r="L28" s="73">
        <v>1</v>
      </c>
      <c r="M28" s="74">
        <v>1.95</v>
      </c>
      <c r="N28" s="73">
        <v>1</v>
      </c>
      <c r="O28" s="74">
        <v>1.7</v>
      </c>
      <c r="P28" s="73">
        <v>1</v>
      </c>
      <c r="Q28" s="75">
        <v>1.98</v>
      </c>
      <c r="R28" s="76">
        <f t="shared" si="2"/>
        <v>13</v>
      </c>
      <c r="S28" s="77">
        <f t="shared" si="2"/>
        <v>23.258</v>
      </c>
    </row>
    <row r="29" spans="1:19" ht="16.5">
      <c r="A29" s="78" t="s">
        <v>40</v>
      </c>
      <c r="B29" s="73">
        <v>1</v>
      </c>
      <c r="C29" s="74">
        <v>2.668</v>
      </c>
      <c r="D29" s="73">
        <v>4</v>
      </c>
      <c r="E29" s="74">
        <v>10.9</v>
      </c>
      <c r="F29" s="73">
        <v>6</v>
      </c>
      <c r="G29" s="74">
        <v>15.2155</v>
      </c>
      <c r="H29" s="73">
        <v>9</v>
      </c>
      <c r="I29" s="74">
        <v>22.86</v>
      </c>
      <c r="J29" s="73">
        <v>1</v>
      </c>
      <c r="K29" s="74">
        <v>2.3588</v>
      </c>
      <c r="L29" s="73">
        <v>4</v>
      </c>
      <c r="M29" s="74">
        <v>9.738</v>
      </c>
      <c r="N29" s="73">
        <v>7</v>
      </c>
      <c r="O29" s="74">
        <v>17.065</v>
      </c>
      <c r="P29" s="73">
        <v>3</v>
      </c>
      <c r="Q29" s="75">
        <v>7.99</v>
      </c>
      <c r="R29" s="76">
        <f t="shared" si="2"/>
        <v>35</v>
      </c>
      <c r="S29" s="77">
        <f t="shared" si="2"/>
        <v>88.7953</v>
      </c>
    </row>
    <row r="30" spans="1:19" ht="16.5">
      <c r="A30" s="78" t="s">
        <v>8</v>
      </c>
      <c r="B30" s="73">
        <v>2</v>
      </c>
      <c r="C30" s="74">
        <v>6.568</v>
      </c>
      <c r="D30" s="73">
        <v>8</v>
      </c>
      <c r="E30" s="74">
        <v>32.775</v>
      </c>
      <c r="F30" s="73">
        <v>19</v>
      </c>
      <c r="G30" s="74">
        <v>79.046</v>
      </c>
      <c r="H30" s="73">
        <v>38</v>
      </c>
      <c r="I30" s="74">
        <v>164.9835</v>
      </c>
      <c r="J30" s="73">
        <v>53</v>
      </c>
      <c r="K30" s="74">
        <v>218.545146</v>
      </c>
      <c r="L30" s="73">
        <v>9</v>
      </c>
      <c r="M30" s="74">
        <v>39.37</v>
      </c>
      <c r="N30" s="73">
        <v>15</v>
      </c>
      <c r="O30" s="74">
        <v>65.133</v>
      </c>
      <c r="P30" s="73">
        <v>31</v>
      </c>
      <c r="Q30" s="75">
        <v>121.885</v>
      </c>
      <c r="R30" s="76">
        <f t="shared" si="2"/>
        <v>175</v>
      </c>
      <c r="S30" s="77">
        <f t="shared" si="2"/>
        <v>728.305646</v>
      </c>
    </row>
    <row r="31" spans="1:19" ht="16.5">
      <c r="A31" s="78" t="s">
        <v>253</v>
      </c>
      <c r="B31" s="73">
        <v>1</v>
      </c>
      <c r="C31" s="74">
        <v>6.7</v>
      </c>
      <c r="D31" s="73">
        <v>2</v>
      </c>
      <c r="E31" s="74">
        <v>10.21</v>
      </c>
      <c r="F31" s="73">
        <v>25</v>
      </c>
      <c r="G31" s="74">
        <v>139.896</v>
      </c>
      <c r="H31" s="73">
        <v>16</v>
      </c>
      <c r="I31" s="74">
        <v>90.248</v>
      </c>
      <c r="J31" s="73">
        <v>5</v>
      </c>
      <c r="K31" s="74">
        <v>26.85</v>
      </c>
      <c r="L31" s="73">
        <v>3</v>
      </c>
      <c r="M31" s="74">
        <v>15.328</v>
      </c>
      <c r="N31" s="73">
        <v>14</v>
      </c>
      <c r="O31" s="74">
        <v>81.95</v>
      </c>
      <c r="P31" s="73">
        <v>1</v>
      </c>
      <c r="Q31" s="75">
        <v>5.05</v>
      </c>
      <c r="R31" s="76">
        <f t="shared" si="2"/>
        <v>67</v>
      </c>
      <c r="S31" s="77">
        <f t="shared" si="2"/>
        <v>376.23199999999997</v>
      </c>
    </row>
    <row r="32" spans="1:19" ht="16.5">
      <c r="A32" s="78" t="s">
        <v>254</v>
      </c>
      <c r="B32" s="73">
        <v>0</v>
      </c>
      <c r="C32" s="74">
        <v>0</v>
      </c>
      <c r="D32" s="73">
        <v>0</v>
      </c>
      <c r="E32" s="74">
        <v>0</v>
      </c>
      <c r="F32" s="73">
        <v>2</v>
      </c>
      <c r="G32" s="74">
        <v>14.54</v>
      </c>
      <c r="H32" s="73">
        <v>3</v>
      </c>
      <c r="I32" s="74">
        <v>23.76</v>
      </c>
      <c r="J32" s="73">
        <v>0</v>
      </c>
      <c r="K32" s="74">
        <v>0</v>
      </c>
      <c r="L32" s="73">
        <v>0</v>
      </c>
      <c r="M32" s="74">
        <v>0</v>
      </c>
      <c r="N32" s="73">
        <v>1</v>
      </c>
      <c r="O32" s="74">
        <v>7.58</v>
      </c>
      <c r="P32" s="73">
        <v>0</v>
      </c>
      <c r="Q32" s="75">
        <v>0</v>
      </c>
      <c r="R32" s="76">
        <f t="shared" si="2"/>
        <v>6</v>
      </c>
      <c r="S32" s="77">
        <f t="shared" si="2"/>
        <v>45.879999999999995</v>
      </c>
    </row>
    <row r="33" spans="1:19" ht="16.5">
      <c r="A33" s="78" t="s">
        <v>255</v>
      </c>
      <c r="B33" s="73">
        <v>0</v>
      </c>
      <c r="C33" s="74">
        <v>0</v>
      </c>
      <c r="D33" s="73">
        <v>0</v>
      </c>
      <c r="E33" s="74">
        <v>0</v>
      </c>
      <c r="F33" s="73">
        <v>0</v>
      </c>
      <c r="G33" s="74">
        <v>0</v>
      </c>
      <c r="H33" s="73">
        <v>0</v>
      </c>
      <c r="I33" s="74">
        <v>0</v>
      </c>
      <c r="J33" s="73">
        <v>0</v>
      </c>
      <c r="K33" s="74">
        <v>0</v>
      </c>
      <c r="L33" s="73">
        <v>0</v>
      </c>
      <c r="M33" s="74">
        <v>0</v>
      </c>
      <c r="N33" s="73">
        <v>0</v>
      </c>
      <c r="O33" s="74">
        <v>0</v>
      </c>
      <c r="P33" s="73">
        <v>0</v>
      </c>
      <c r="Q33" s="75">
        <v>0</v>
      </c>
      <c r="R33" s="76">
        <f t="shared" si="2"/>
        <v>0</v>
      </c>
      <c r="S33" s="77">
        <f t="shared" si="2"/>
        <v>0</v>
      </c>
    </row>
    <row r="34" spans="1:19" ht="16.5">
      <c r="A34" s="78" t="s">
        <v>256</v>
      </c>
      <c r="B34" s="73">
        <v>0</v>
      </c>
      <c r="C34" s="74">
        <v>0</v>
      </c>
      <c r="D34" s="73">
        <v>0</v>
      </c>
      <c r="E34" s="74">
        <v>0</v>
      </c>
      <c r="F34" s="73">
        <v>0</v>
      </c>
      <c r="G34" s="74">
        <v>0</v>
      </c>
      <c r="H34" s="73">
        <v>0</v>
      </c>
      <c r="I34" s="74">
        <v>0</v>
      </c>
      <c r="J34" s="73">
        <v>0</v>
      </c>
      <c r="K34" s="74">
        <v>0</v>
      </c>
      <c r="L34" s="73">
        <v>0</v>
      </c>
      <c r="M34" s="74">
        <v>0</v>
      </c>
      <c r="N34" s="73">
        <v>0</v>
      </c>
      <c r="O34" s="74">
        <v>0</v>
      </c>
      <c r="P34" s="73">
        <v>0</v>
      </c>
      <c r="Q34" s="75">
        <v>0</v>
      </c>
      <c r="R34" s="76">
        <f t="shared" si="2"/>
        <v>0</v>
      </c>
      <c r="S34" s="77">
        <f t="shared" si="2"/>
        <v>0</v>
      </c>
    </row>
    <row r="35" spans="1:19" ht="16.5">
      <c r="A35" s="78" t="s">
        <v>257</v>
      </c>
      <c r="B35" s="73">
        <v>0</v>
      </c>
      <c r="C35" s="74">
        <v>0</v>
      </c>
      <c r="D35" s="73">
        <v>0</v>
      </c>
      <c r="E35" s="74">
        <v>0</v>
      </c>
      <c r="F35" s="73">
        <v>0</v>
      </c>
      <c r="G35" s="74">
        <v>0</v>
      </c>
      <c r="H35" s="73">
        <v>0</v>
      </c>
      <c r="I35" s="74">
        <v>0</v>
      </c>
      <c r="J35" s="73">
        <v>0</v>
      </c>
      <c r="K35" s="74">
        <v>0</v>
      </c>
      <c r="L35" s="73">
        <v>0</v>
      </c>
      <c r="M35" s="74">
        <v>0</v>
      </c>
      <c r="N35" s="73">
        <v>0</v>
      </c>
      <c r="O35" s="74">
        <v>0</v>
      </c>
      <c r="P35" s="73">
        <v>0</v>
      </c>
      <c r="Q35" s="75">
        <v>0</v>
      </c>
      <c r="R35" s="76">
        <f t="shared" si="2"/>
        <v>0</v>
      </c>
      <c r="S35" s="77">
        <f t="shared" si="2"/>
        <v>0</v>
      </c>
    </row>
    <row r="36" spans="1:19" ht="16.5">
      <c r="A36" s="78" t="s">
        <v>258</v>
      </c>
      <c r="B36" s="73">
        <v>0</v>
      </c>
      <c r="C36" s="74">
        <v>0</v>
      </c>
      <c r="D36" s="73">
        <v>0</v>
      </c>
      <c r="E36" s="74">
        <v>0</v>
      </c>
      <c r="F36" s="73">
        <v>0</v>
      </c>
      <c r="G36" s="74">
        <v>0</v>
      </c>
      <c r="H36" s="73">
        <v>0</v>
      </c>
      <c r="I36" s="74">
        <v>0</v>
      </c>
      <c r="J36" s="73">
        <v>0</v>
      </c>
      <c r="K36" s="74">
        <v>0</v>
      </c>
      <c r="L36" s="73">
        <v>0</v>
      </c>
      <c r="M36" s="74">
        <v>0</v>
      </c>
      <c r="N36" s="73">
        <v>0</v>
      </c>
      <c r="O36" s="74">
        <v>0</v>
      </c>
      <c r="P36" s="73">
        <v>0</v>
      </c>
      <c r="Q36" s="75">
        <v>0</v>
      </c>
      <c r="R36" s="76">
        <f t="shared" si="2"/>
        <v>0</v>
      </c>
      <c r="S36" s="77">
        <f t="shared" si="2"/>
        <v>0</v>
      </c>
    </row>
    <row r="37" spans="1:19" ht="17.25" thickBot="1">
      <c r="A37" s="79" t="s">
        <v>259</v>
      </c>
      <c r="B37" s="80">
        <v>0</v>
      </c>
      <c r="C37" s="81">
        <v>0</v>
      </c>
      <c r="D37" s="82">
        <v>0</v>
      </c>
      <c r="E37" s="81">
        <v>0</v>
      </c>
      <c r="F37" s="82">
        <v>0</v>
      </c>
      <c r="G37" s="81">
        <v>0</v>
      </c>
      <c r="H37" s="82">
        <v>0</v>
      </c>
      <c r="I37" s="81">
        <v>0</v>
      </c>
      <c r="J37" s="80">
        <v>0</v>
      </c>
      <c r="K37" s="81">
        <v>0</v>
      </c>
      <c r="L37" s="82">
        <v>0</v>
      </c>
      <c r="M37" s="81">
        <v>0</v>
      </c>
      <c r="N37" s="82">
        <v>0</v>
      </c>
      <c r="O37" s="81">
        <v>0</v>
      </c>
      <c r="P37" s="82">
        <v>0</v>
      </c>
      <c r="Q37" s="83">
        <v>0</v>
      </c>
      <c r="R37" s="76">
        <f t="shared" si="2"/>
        <v>0</v>
      </c>
      <c r="S37" s="77">
        <f t="shared" si="2"/>
        <v>0</v>
      </c>
    </row>
    <row r="38" spans="1:19" ht="17.25" thickBot="1">
      <c r="A38" s="84" t="s">
        <v>9</v>
      </c>
      <c r="B38" s="85">
        <f aca="true" t="shared" si="3" ref="B38:S38">SUM(B27:B33,B34,B35,B36,B37)</f>
        <v>4</v>
      </c>
      <c r="C38" s="86">
        <f t="shared" si="3"/>
        <v>15.936</v>
      </c>
      <c r="D38" s="85">
        <f t="shared" si="3"/>
        <v>17</v>
      </c>
      <c r="E38" s="86">
        <f t="shared" si="3"/>
        <v>58.949999999999996</v>
      </c>
      <c r="F38" s="85">
        <f t="shared" si="3"/>
        <v>53</v>
      </c>
      <c r="G38" s="86">
        <f t="shared" si="3"/>
        <v>250.29749999999999</v>
      </c>
      <c r="H38" s="85">
        <f t="shared" si="3"/>
        <v>68</v>
      </c>
      <c r="I38" s="86">
        <f t="shared" si="3"/>
        <v>305.5945</v>
      </c>
      <c r="J38" s="85">
        <f t="shared" si="3"/>
        <v>63</v>
      </c>
      <c r="K38" s="86">
        <f t="shared" si="3"/>
        <v>254.97394599999998</v>
      </c>
      <c r="L38" s="85">
        <f t="shared" si="3"/>
        <v>17</v>
      </c>
      <c r="M38" s="86">
        <f t="shared" si="3"/>
        <v>66.386</v>
      </c>
      <c r="N38" s="85">
        <f t="shared" si="3"/>
        <v>38</v>
      </c>
      <c r="O38" s="86">
        <f t="shared" si="3"/>
        <v>173.42800000000003</v>
      </c>
      <c r="P38" s="85">
        <f t="shared" si="3"/>
        <v>36</v>
      </c>
      <c r="Q38" s="87">
        <f t="shared" si="3"/>
        <v>136.90500000000003</v>
      </c>
      <c r="R38" s="88">
        <f t="shared" si="3"/>
        <v>296</v>
      </c>
      <c r="S38" s="89">
        <f t="shared" si="3"/>
        <v>1262.470946</v>
      </c>
    </row>
    <row r="39" spans="1:19" ht="16.5">
      <c r="A39" s="92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4"/>
      <c r="S39" s="94"/>
    </row>
    <row r="40" spans="1:19" ht="17.25" thickBot="1">
      <c r="A40" s="53" t="s">
        <v>106</v>
      </c>
      <c r="B40" s="52"/>
      <c r="C40" s="52"/>
      <c r="D40" s="52"/>
      <c r="E40" s="52"/>
      <c r="F40" s="93"/>
      <c r="G40" s="93"/>
      <c r="H40" s="93"/>
      <c r="I40" s="93"/>
      <c r="J40" s="52"/>
      <c r="K40" s="52"/>
      <c r="L40" s="52"/>
      <c r="M40" s="52"/>
      <c r="N40" s="93"/>
      <c r="O40" s="93"/>
      <c r="P40" s="93"/>
      <c r="Q40" s="93"/>
      <c r="R40" s="94"/>
      <c r="S40" s="94"/>
    </row>
    <row r="41" spans="1:19" ht="16.5">
      <c r="A41" s="54"/>
      <c r="B41" s="55" t="s">
        <v>62</v>
      </c>
      <c r="C41" s="55"/>
      <c r="D41" s="56" t="s">
        <v>63</v>
      </c>
      <c r="E41" s="57"/>
      <c r="F41" s="55" t="s">
        <v>64</v>
      </c>
      <c r="G41" s="55"/>
      <c r="H41" s="56" t="s">
        <v>65</v>
      </c>
      <c r="I41" s="57"/>
      <c r="J41" s="55" t="s">
        <v>66</v>
      </c>
      <c r="K41" s="55"/>
      <c r="L41" s="56" t="s">
        <v>67</v>
      </c>
      <c r="M41" s="57"/>
      <c r="N41" s="55" t="s">
        <v>68</v>
      </c>
      <c r="O41" s="55"/>
      <c r="P41" s="56" t="s">
        <v>69</v>
      </c>
      <c r="Q41" s="55"/>
      <c r="R41" s="58" t="s">
        <v>251</v>
      </c>
      <c r="S41" s="59"/>
    </row>
    <row r="42" spans="1:19" ht="16.5">
      <c r="A42" s="60"/>
      <c r="B42" s="61" t="s">
        <v>4</v>
      </c>
      <c r="C42" s="62" t="s">
        <v>5</v>
      </c>
      <c r="D42" s="61" t="s">
        <v>4</v>
      </c>
      <c r="E42" s="62" t="s">
        <v>5</v>
      </c>
      <c r="F42" s="61" t="s">
        <v>4</v>
      </c>
      <c r="G42" s="62" t="s">
        <v>5</v>
      </c>
      <c r="H42" s="61" t="s">
        <v>4</v>
      </c>
      <c r="I42" s="62" t="s">
        <v>5</v>
      </c>
      <c r="J42" s="61" t="s">
        <v>4</v>
      </c>
      <c r="K42" s="62" t="s">
        <v>5</v>
      </c>
      <c r="L42" s="61" t="s">
        <v>4</v>
      </c>
      <c r="M42" s="62" t="s">
        <v>5</v>
      </c>
      <c r="N42" s="61" t="s">
        <v>4</v>
      </c>
      <c r="O42" s="62" t="s">
        <v>5</v>
      </c>
      <c r="P42" s="61" t="s">
        <v>4</v>
      </c>
      <c r="Q42" s="63" t="s">
        <v>5</v>
      </c>
      <c r="R42" s="64" t="s">
        <v>4</v>
      </c>
      <c r="S42" s="65" t="s">
        <v>5</v>
      </c>
    </row>
    <row r="43" spans="1:19" ht="17.25" thickBot="1">
      <c r="A43" s="66" t="s">
        <v>6</v>
      </c>
      <c r="B43" s="67" t="s">
        <v>7</v>
      </c>
      <c r="C43" s="68" t="s">
        <v>252</v>
      </c>
      <c r="D43" s="67" t="s">
        <v>7</v>
      </c>
      <c r="E43" s="68" t="s">
        <v>252</v>
      </c>
      <c r="F43" s="67" t="s">
        <v>7</v>
      </c>
      <c r="G43" s="68" t="s">
        <v>252</v>
      </c>
      <c r="H43" s="67" t="s">
        <v>7</v>
      </c>
      <c r="I43" s="68" t="s">
        <v>252</v>
      </c>
      <c r="J43" s="67" t="s">
        <v>7</v>
      </c>
      <c r="K43" s="68" t="s">
        <v>252</v>
      </c>
      <c r="L43" s="67" t="s">
        <v>7</v>
      </c>
      <c r="M43" s="68" t="s">
        <v>252</v>
      </c>
      <c r="N43" s="67" t="s">
        <v>7</v>
      </c>
      <c r="O43" s="68" t="s">
        <v>252</v>
      </c>
      <c r="P43" s="67" t="s">
        <v>7</v>
      </c>
      <c r="Q43" s="69" t="s">
        <v>252</v>
      </c>
      <c r="R43" s="70" t="s">
        <v>7</v>
      </c>
      <c r="S43" s="71" t="s">
        <v>252</v>
      </c>
    </row>
    <row r="44" spans="1:19" ht="16.5">
      <c r="A44" s="72" t="s">
        <v>38</v>
      </c>
      <c r="B44" s="73">
        <f aca="true" t="shared" si="4" ref="B44:S44">B9-B27</f>
        <v>0</v>
      </c>
      <c r="C44" s="74">
        <f t="shared" si="4"/>
        <v>0</v>
      </c>
      <c r="D44" s="73">
        <f t="shared" si="4"/>
        <v>0</v>
      </c>
      <c r="E44" s="74">
        <f t="shared" si="4"/>
        <v>0</v>
      </c>
      <c r="F44" s="73">
        <f t="shared" si="4"/>
        <v>1</v>
      </c>
      <c r="G44" s="74">
        <f t="shared" si="4"/>
        <v>0.073</v>
      </c>
      <c r="H44" s="73">
        <f t="shared" si="4"/>
        <v>1</v>
      </c>
      <c r="I44" s="74">
        <f t="shared" si="4"/>
        <v>0.85</v>
      </c>
      <c r="J44" s="73">
        <f t="shared" si="4"/>
        <v>2</v>
      </c>
      <c r="K44" s="74">
        <f t="shared" si="4"/>
        <v>1.4</v>
      </c>
      <c r="L44" s="73">
        <f t="shared" si="4"/>
        <v>0</v>
      </c>
      <c r="M44" s="74">
        <f t="shared" si="4"/>
        <v>0</v>
      </c>
      <c r="N44" s="73">
        <f t="shared" si="4"/>
        <v>1</v>
      </c>
      <c r="O44" s="74">
        <f t="shared" si="4"/>
        <v>0.1</v>
      </c>
      <c r="P44" s="73">
        <f t="shared" si="4"/>
        <v>3</v>
      </c>
      <c r="Q44" s="75">
        <f t="shared" si="4"/>
        <v>1.89</v>
      </c>
      <c r="R44" s="95">
        <f t="shared" si="4"/>
        <v>8</v>
      </c>
      <c r="S44" s="77">
        <f t="shared" si="4"/>
        <v>4.313</v>
      </c>
    </row>
    <row r="45" spans="1:19" ht="16.5">
      <c r="A45" s="78" t="s">
        <v>39</v>
      </c>
      <c r="B45" s="73">
        <f aca="true" t="shared" si="5" ref="B45:S45">B10-B28</f>
        <v>10</v>
      </c>
      <c r="C45" s="74">
        <f t="shared" si="5"/>
        <v>17.96</v>
      </c>
      <c r="D45" s="73">
        <f t="shared" si="5"/>
        <v>1</v>
      </c>
      <c r="E45" s="74">
        <f t="shared" si="5"/>
        <v>1.638</v>
      </c>
      <c r="F45" s="73">
        <f t="shared" si="5"/>
        <v>6</v>
      </c>
      <c r="G45" s="74">
        <f t="shared" si="5"/>
        <v>11.72</v>
      </c>
      <c r="H45" s="73">
        <f t="shared" si="5"/>
        <v>1</v>
      </c>
      <c r="I45" s="74">
        <f t="shared" si="5"/>
        <v>2.0000000000000004</v>
      </c>
      <c r="J45" s="73">
        <f t="shared" si="5"/>
        <v>6</v>
      </c>
      <c r="K45" s="74">
        <f t="shared" si="5"/>
        <v>11.48</v>
      </c>
      <c r="L45" s="73">
        <f t="shared" si="5"/>
        <v>3</v>
      </c>
      <c r="M45" s="74">
        <f t="shared" si="5"/>
        <v>5.28</v>
      </c>
      <c r="N45" s="73">
        <f t="shared" si="5"/>
        <v>6</v>
      </c>
      <c r="O45" s="74">
        <f t="shared" si="5"/>
        <v>11.165000000000001</v>
      </c>
      <c r="P45" s="73">
        <f t="shared" si="5"/>
        <v>8</v>
      </c>
      <c r="Q45" s="75">
        <f t="shared" si="5"/>
        <v>14.844999999999999</v>
      </c>
      <c r="R45" s="95">
        <f t="shared" si="5"/>
        <v>41</v>
      </c>
      <c r="S45" s="77">
        <f t="shared" si="5"/>
        <v>76.08800000000001</v>
      </c>
    </row>
    <row r="46" spans="1:19" ht="16.5">
      <c r="A46" s="78" t="s">
        <v>40</v>
      </c>
      <c r="B46" s="73">
        <f aca="true" t="shared" si="6" ref="B46:S46">B11-B29</f>
        <v>7</v>
      </c>
      <c r="C46" s="74">
        <f t="shared" si="6"/>
        <v>17.560000000000002</v>
      </c>
      <c r="D46" s="73">
        <f t="shared" si="6"/>
        <v>4</v>
      </c>
      <c r="E46" s="74">
        <f t="shared" si="6"/>
        <v>11.549999999999999</v>
      </c>
      <c r="F46" s="73">
        <f t="shared" si="6"/>
        <v>3</v>
      </c>
      <c r="G46" s="74">
        <f t="shared" si="6"/>
        <v>8.450000000000001</v>
      </c>
      <c r="H46" s="73">
        <f t="shared" si="6"/>
        <v>1</v>
      </c>
      <c r="I46" s="74">
        <f t="shared" si="6"/>
        <v>3</v>
      </c>
      <c r="J46" s="73">
        <f t="shared" si="6"/>
        <v>3</v>
      </c>
      <c r="K46" s="74">
        <f t="shared" si="6"/>
        <v>8.799999999999999</v>
      </c>
      <c r="L46" s="73">
        <f t="shared" si="6"/>
        <v>4</v>
      </c>
      <c r="M46" s="74">
        <f t="shared" si="6"/>
        <v>10.780000000000001</v>
      </c>
      <c r="N46" s="73">
        <f t="shared" si="6"/>
        <v>8</v>
      </c>
      <c r="O46" s="74">
        <f t="shared" si="6"/>
        <v>21.48</v>
      </c>
      <c r="P46" s="73">
        <f t="shared" si="6"/>
        <v>8</v>
      </c>
      <c r="Q46" s="75">
        <f t="shared" si="6"/>
        <v>21.357999999999997</v>
      </c>
      <c r="R46" s="95">
        <f t="shared" si="6"/>
        <v>38</v>
      </c>
      <c r="S46" s="77">
        <f t="shared" si="6"/>
        <v>102.97800000000001</v>
      </c>
    </row>
    <row r="47" spans="1:19" ht="16.5">
      <c r="A47" s="78" t="s">
        <v>8</v>
      </c>
      <c r="B47" s="73">
        <f aca="true" t="shared" si="7" ref="B47:S47">B12-B30</f>
        <v>9</v>
      </c>
      <c r="C47" s="74">
        <f t="shared" si="7"/>
        <v>35.296</v>
      </c>
      <c r="D47" s="73">
        <f t="shared" si="7"/>
        <v>33</v>
      </c>
      <c r="E47" s="74">
        <f t="shared" si="7"/>
        <v>143.412</v>
      </c>
      <c r="F47" s="73">
        <f t="shared" si="7"/>
        <v>12</v>
      </c>
      <c r="G47" s="74">
        <f t="shared" si="7"/>
        <v>49.07000000000001</v>
      </c>
      <c r="H47" s="73">
        <f t="shared" si="7"/>
        <v>47</v>
      </c>
      <c r="I47" s="74">
        <f t="shared" si="7"/>
        <v>205.72700000000003</v>
      </c>
      <c r="J47" s="73">
        <f t="shared" si="7"/>
        <v>85</v>
      </c>
      <c r="K47" s="74">
        <f t="shared" si="7"/>
        <v>367.52799999999996</v>
      </c>
      <c r="L47" s="73">
        <f t="shared" si="7"/>
        <v>34</v>
      </c>
      <c r="M47" s="74">
        <f t="shared" si="7"/>
        <v>143.458</v>
      </c>
      <c r="N47" s="73">
        <f t="shared" si="7"/>
        <v>53</v>
      </c>
      <c r="O47" s="74">
        <f t="shared" si="7"/>
        <v>228.46300000000002</v>
      </c>
      <c r="P47" s="73">
        <f t="shared" si="7"/>
        <v>57</v>
      </c>
      <c r="Q47" s="75">
        <f t="shared" si="7"/>
        <v>240.56900000000002</v>
      </c>
      <c r="R47" s="95">
        <f t="shared" si="7"/>
        <v>330</v>
      </c>
      <c r="S47" s="77">
        <f t="shared" si="7"/>
        <v>1413.523</v>
      </c>
    </row>
    <row r="48" spans="1:19" ht="16.5">
      <c r="A48" s="78" t="s">
        <v>253</v>
      </c>
      <c r="B48" s="73">
        <f aca="true" t="shared" si="8" ref="B48:S48">B13-B31</f>
        <v>34</v>
      </c>
      <c r="C48" s="74">
        <f t="shared" si="8"/>
        <v>204.66000000000003</v>
      </c>
      <c r="D48" s="73">
        <f t="shared" si="8"/>
        <v>19</v>
      </c>
      <c r="E48" s="74">
        <f t="shared" si="8"/>
        <v>110.416</v>
      </c>
      <c r="F48" s="73">
        <f t="shared" si="8"/>
        <v>40</v>
      </c>
      <c r="G48" s="74">
        <f t="shared" si="8"/>
        <v>248.578</v>
      </c>
      <c r="H48" s="73">
        <f t="shared" si="8"/>
        <v>50</v>
      </c>
      <c r="I48" s="74">
        <f t="shared" si="8"/>
        <v>290.324</v>
      </c>
      <c r="J48" s="73">
        <f t="shared" si="8"/>
        <v>36</v>
      </c>
      <c r="K48" s="74">
        <f t="shared" si="8"/>
        <v>210.4</v>
      </c>
      <c r="L48" s="73">
        <f t="shared" si="8"/>
        <v>16</v>
      </c>
      <c r="M48" s="74">
        <f t="shared" si="8"/>
        <v>91.42999999999999</v>
      </c>
      <c r="N48" s="73">
        <f t="shared" si="8"/>
        <v>87</v>
      </c>
      <c r="O48" s="74">
        <f t="shared" si="8"/>
        <v>519.3639999999999</v>
      </c>
      <c r="P48" s="73">
        <f t="shared" si="8"/>
        <v>79</v>
      </c>
      <c r="Q48" s="75">
        <f t="shared" si="8"/>
        <v>459.276</v>
      </c>
      <c r="R48" s="95">
        <f t="shared" si="8"/>
        <v>361</v>
      </c>
      <c r="S48" s="77">
        <f t="shared" si="8"/>
        <v>2134.4480000000003</v>
      </c>
    </row>
    <row r="49" spans="1:19" ht="16.5">
      <c r="A49" s="78" t="s">
        <v>254</v>
      </c>
      <c r="B49" s="73">
        <f aca="true" t="shared" si="9" ref="B49:S49">B14-B32</f>
        <v>13</v>
      </c>
      <c r="C49" s="74">
        <f t="shared" si="9"/>
        <v>108.55</v>
      </c>
      <c r="D49" s="73">
        <f t="shared" si="9"/>
        <v>5</v>
      </c>
      <c r="E49" s="74">
        <f t="shared" si="9"/>
        <v>42.77</v>
      </c>
      <c r="F49" s="73">
        <f t="shared" si="9"/>
        <v>54</v>
      </c>
      <c r="G49" s="74">
        <f t="shared" si="9"/>
        <v>440.81298</v>
      </c>
      <c r="H49" s="73">
        <f t="shared" si="9"/>
        <v>32</v>
      </c>
      <c r="I49" s="74">
        <f t="shared" si="9"/>
        <v>268.1655</v>
      </c>
      <c r="J49" s="73">
        <f t="shared" si="9"/>
        <v>13</v>
      </c>
      <c r="K49" s="74">
        <f t="shared" si="9"/>
        <v>104.19</v>
      </c>
      <c r="L49" s="73">
        <f t="shared" si="9"/>
        <v>30</v>
      </c>
      <c r="M49" s="74">
        <f t="shared" si="9"/>
        <v>261.74</v>
      </c>
      <c r="N49" s="73">
        <f t="shared" si="9"/>
        <v>33</v>
      </c>
      <c r="O49" s="74">
        <f t="shared" si="9"/>
        <v>265.32800000000003</v>
      </c>
      <c r="P49" s="73">
        <f t="shared" si="9"/>
        <v>11</v>
      </c>
      <c r="Q49" s="75">
        <f t="shared" si="9"/>
        <v>91.333</v>
      </c>
      <c r="R49" s="95">
        <f t="shared" si="9"/>
        <v>191</v>
      </c>
      <c r="S49" s="77">
        <f t="shared" si="9"/>
        <v>1582.8894800000003</v>
      </c>
    </row>
    <row r="50" spans="1:19" ht="16.5">
      <c r="A50" s="78" t="s">
        <v>255</v>
      </c>
      <c r="B50" s="73">
        <f aca="true" t="shared" si="10" ref="B50:S50">B15-B33</f>
        <v>3</v>
      </c>
      <c r="C50" s="74">
        <f t="shared" si="10"/>
        <v>36.345</v>
      </c>
      <c r="D50" s="73">
        <f t="shared" si="10"/>
        <v>0</v>
      </c>
      <c r="E50" s="74">
        <f t="shared" si="10"/>
        <v>0</v>
      </c>
      <c r="F50" s="73">
        <f t="shared" si="10"/>
        <v>19</v>
      </c>
      <c r="G50" s="74">
        <f t="shared" si="10"/>
        <v>232.33</v>
      </c>
      <c r="H50" s="73">
        <f t="shared" si="10"/>
        <v>33</v>
      </c>
      <c r="I50" s="74">
        <f t="shared" si="10"/>
        <v>412.96</v>
      </c>
      <c r="J50" s="73">
        <f t="shared" si="10"/>
        <v>3</v>
      </c>
      <c r="K50" s="74">
        <f t="shared" si="10"/>
        <v>44.5</v>
      </c>
      <c r="L50" s="73">
        <f t="shared" si="10"/>
        <v>6</v>
      </c>
      <c r="M50" s="74">
        <f t="shared" si="10"/>
        <v>79.58</v>
      </c>
      <c r="N50" s="73">
        <f t="shared" si="10"/>
        <v>17</v>
      </c>
      <c r="O50" s="74">
        <f t="shared" si="10"/>
        <v>205.83</v>
      </c>
      <c r="P50" s="73">
        <f t="shared" si="10"/>
        <v>7</v>
      </c>
      <c r="Q50" s="75">
        <f t="shared" si="10"/>
        <v>84.018</v>
      </c>
      <c r="R50" s="95">
        <f t="shared" si="10"/>
        <v>88</v>
      </c>
      <c r="S50" s="77">
        <f t="shared" si="10"/>
        <v>1095.563</v>
      </c>
    </row>
    <row r="51" spans="1:19" ht="16.5">
      <c r="A51" s="78" t="s">
        <v>256</v>
      </c>
      <c r="B51" s="73">
        <f aca="true" t="shared" si="11" ref="B51:S51">B16-B34</f>
        <v>0</v>
      </c>
      <c r="C51" s="74">
        <f t="shared" si="11"/>
        <v>0</v>
      </c>
      <c r="D51" s="73">
        <f t="shared" si="11"/>
        <v>1</v>
      </c>
      <c r="E51" s="74">
        <f t="shared" si="11"/>
        <v>21</v>
      </c>
      <c r="F51" s="73">
        <f t="shared" si="11"/>
        <v>1</v>
      </c>
      <c r="G51" s="74">
        <f t="shared" si="11"/>
        <v>21</v>
      </c>
      <c r="H51" s="73">
        <f t="shared" si="11"/>
        <v>3</v>
      </c>
      <c r="I51" s="74">
        <f t="shared" si="11"/>
        <v>77.08</v>
      </c>
      <c r="J51" s="73">
        <f t="shared" si="11"/>
        <v>0</v>
      </c>
      <c r="K51" s="74">
        <f t="shared" si="11"/>
        <v>0</v>
      </c>
      <c r="L51" s="73">
        <f t="shared" si="11"/>
        <v>2</v>
      </c>
      <c r="M51" s="74">
        <f t="shared" si="11"/>
        <v>49.65</v>
      </c>
      <c r="N51" s="73">
        <f t="shared" si="11"/>
        <v>0</v>
      </c>
      <c r="O51" s="74">
        <f t="shared" si="11"/>
        <v>0</v>
      </c>
      <c r="P51" s="73">
        <f t="shared" si="11"/>
        <v>0</v>
      </c>
      <c r="Q51" s="75">
        <f t="shared" si="11"/>
        <v>0</v>
      </c>
      <c r="R51" s="95">
        <f t="shared" si="11"/>
        <v>7</v>
      </c>
      <c r="S51" s="77">
        <f t="shared" si="11"/>
        <v>168.73</v>
      </c>
    </row>
    <row r="52" spans="1:19" ht="16.5">
      <c r="A52" s="78" t="s">
        <v>257</v>
      </c>
      <c r="B52" s="73">
        <f aca="true" t="shared" si="12" ref="B52:S52">B17-B35</f>
        <v>0</v>
      </c>
      <c r="C52" s="74">
        <f t="shared" si="12"/>
        <v>0</v>
      </c>
      <c r="D52" s="73">
        <f t="shared" si="12"/>
        <v>0</v>
      </c>
      <c r="E52" s="74">
        <f t="shared" si="12"/>
        <v>0</v>
      </c>
      <c r="F52" s="73">
        <f t="shared" si="12"/>
        <v>1</v>
      </c>
      <c r="G52" s="74">
        <f t="shared" si="12"/>
        <v>40</v>
      </c>
      <c r="H52" s="73">
        <f t="shared" si="12"/>
        <v>0</v>
      </c>
      <c r="I52" s="74">
        <f t="shared" si="12"/>
        <v>0</v>
      </c>
      <c r="J52" s="73">
        <f t="shared" si="12"/>
        <v>0</v>
      </c>
      <c r="K52" s="74">
        <f t="shared" si="12"/>
        <v>0</v>
      </c>
      <c r="L52" s="73">
        <f t="shared" si="12"/>
        <v>1</v>
      </c>
      <c r="M52" s="74">
        <f t="shared" si="12"/>
        <v>34</v>
      </c>
      <c r="N52" s="73">
        <f t="shared" si="12"/>
        <v>0</v>
      </c>
      <c r="O52" s="74">
        <f t="shared" si="12"/>
        <v>0</v>
      </c>
      <c r="P52" s="73">
        <f t="shared" si="12"/>
        <v>0</v>
      </c>
      <c r="Q52" s="75">
        <f t="shared" si="12"/>
        <v>0</v>
      </c>
      <c r="R52" s="95">
        <f t="shared" si="12"/>
        <v>2</v>
      </c>
      <c r="S52" s="77">
        <f t="shared" si="12"/>
        <v>74</v>
      </c>
    </row>
    <row r="53" spans="1:19" ht="16.5">
      <c r="A53" s="78" t="s">
        <v>258</v>
      </c>
      <c r="B53" s="73">
        <f aca="true" t="shared" si="13" ref="B53:S53">B18-B36</f>
        <v>0</v>
      </c>
      <c r="C53" s="74">
        <f t="shared" si="13"/>
        <v>0</v>
      </c>
      <c r="D53" s="73">
        <f t="shared" si="13"/>
        <v>0</v>
      </c>
      <c r="E53" s="74">
        <f t="shared" si="13"/>
        <v>0</v>
      </c>
      <c r="F53" s="73">
        <f t="shared" si="13"/>
        <v>0</v>
      </c>
      <c r="G53" s="74">
        <f t="shared" si="13"/>
        <v>0</v>
      </c>
      <c r="H53" s="73">
        <f t="shared" si="13"/>
        <v>0</v>
      </c>
      <c r="I53" s="74">
        <f t="shared" si="13"/>
        <v>0</v>
      </c>
      <c r="J53" s="73">
        <f t="shared" si="13"/>
        <v>0</v>
      </c>
      <c r="K53" s="74">
        <f t="shared" si="13"/>
        <v>0</v>
      </c>
      <c r="L53" s="73">
        <f t="shared" si="13"/>
        <v>0</v>
      </c>
      <c r="M53" s="74">
        <f t="shared" si="13"/>
        <v>0</v>
      </c>
      <c r="N53" s="73">
        <f t="shared" si="13"/>
        <v>0</v>
      </c>
      <c r="O53" s="74">
        <f t="shared" si="13"/>
        <v>0</v>
      </c>
      <c r="P53" s="73">
        <f t="shared" si="13"/>
        <v>0</v>
      </c>
      <c r="Q53" s="75">
        <f t="shared" si="13"/>
        <v>0</v>
      </c>
      <c r="R53" s="95">
        <f t="shared" si="13"/>
        <v>0</v>
      </c>
      <c r="S53" s="77">
        <f t="shared" si="13"/>
        <v>0</v>
      </c>
    </row>
    <row r="54" spans="1:19" ht="17.25" thickBot="1">
      <c r="A54" s="79" t="s">
        <v>259</v>
      </c>
      <c r="B54" s="80">
        <f aca="true" t="shared" si="14" ref="B54:S54">B19-B37</f>
        <v>0</v>
      </c>
      <c r="C54" s="81">
        <f t="shared" si="14"/>
        <v>0</v>
      </c>
      <c r="D54" s="82">
        <f t="shared" si="14"/>
        <v>0</v>
      </c>
      <c r="E54" s="81">
        <f t="shared" si="14"/>
        <v>0</v>
      </c>
      <c r="F54" s="82">
        <f t="shared" si="14"/>
        <v>1</v>
      </c>
      <c r="G54" s="81">
        <f t="shared" si="14"/>
        <v>75</v>
      </c>
      <c r="H54" s="82">
        <f t="shared" si="14"/>
        <v>1</v>
      </c>
      <c r="I54" s="81">
        <f t="shared" si="14"/>
        <v>154.5</v>
      </c>
      <c r="J54" s="80">
        <f t="shared" si="14"/>
        <v>1</v>
      </c>
      <c r="K54" s="81">
        <f t="shared" si="14"/>
        <v>90</v>
      </c>
      <c r="L54" s="82">
        <f t="shared" si="14"/>
        <v>0</v>
      </c>
      <c r="M54" s="81">
        <f t="shared" si="14"/>
        <v>0</v>
      </c>
      <c r="N54" s="82">
        <f t="shared" si="14"/>
        <v>0</v>
      </c>
      <c r="O54" s="81">
        <f t="shared" si="14"/>
        <v>0</v>
      </c>
      <c r="P54" s="82">
        <f t="shared" si="14"/>
        <v>0</v>
      </c>
      <c r="Q54" s="83">
        <f t="shared" si="14"/>
        <v>0</v>
      </c>
      <c r="R54" s="95">
        <f t="shared" si="14"/>
        <v>3</v>
      </c>
      <c r="S54" s="77">
        <f t="shared" si="14"/>
        <v>319.5</v>
      </c>
    </row>
    <row r="55" spans="1:19" ht="17.25" thickBot="1">
      <c r="A55" s="84" t="s">
        <v>9</v>
      </c>
      <c r="B55" s="85">
        <f aca="true" t="shared" si="15" ref="B55:S55">SUM(B44:B50,B51,B52,B53,B54)</f>
        <v>76</v>
      </c>
      <c r="C55" s="86">
        <f t="shared" si="15"/>
        <v>420.371</v>
      </c>
      <c r="D55" s="85">
        <f t="shared" si="15"/>
        <v>63</v>
      </c>
      <c r="E55" s="86">
        <f t="shared" si="15"/>
        <v>330.78599999999994</v>
      </c>
      <c r="F55" s="85">
        <f t="shared" si="15"/>
        <v>138</v>
      </c>
      <c r="G55" s="86">
        <f t="shared" si="15"/>
        <v>1127.0339800000002</v>
      </c>
      <c r="H55" s="85">
        <f t="shared" si="15"/>
        <v>169</v>
      </c>
      <c r="I55" s="86">
        <f t="shared" si="15"/>
        <v>1414.6065</v>
      </c>
      <c r="J55" s="85">
        <f t="shared" si="15"/>
        <v>149</v>
      </c>
      <c r="K55" s="86">
        <f t="shared" si="15"/>
        <v>838.298</v>
      </c>
      <c r="L55" s="85">
        <f t="shared" si="15"/>
        <v>96</v>
      </c>
      <c r="M55" s="86">
        <f t="shared" si="15"/>
        <v>675.918</v>
      </c>
      <c r="N55" s="85">
        <f t="shared" si="15"/>
        <v>205</v>
      </c>
      <c r="O55" s="86">
        <f t="shared" si="15"/>
        <v>1251.7299999999998</v>
      </c>
      <c r="P55" s="85">
        <f t="shared" si="15"/>
        <v>173</v>
      </c>
      <c r="Q55" s="87">
        <f t="shared" si="15"/>
        <v>913.2890000000001</v>
      </c>
      <c r="R55" s="88">
        <f t="shared" si="15"/>
        <v>1069</v>
      </c>
      <c r="S55" s="89">
        <f t="shared" si="15"/>
        <v>6972.03248</v>
      </c>
    </row>
    <row r="56" spans="1:19" ht="16.5">
      <c r="A56" s="124"/>
      <c r="B56" s="90"/>
      <c r="C56" s="125"/>
      <c r="D56" s="90"/>
      <c r="E56" s="125"/>
      <c r="F56" s="90"/>
      <c r="G56" s="125"/>
      <c r="H56" s="90"/>
      <c r="I56" s="125"/>
      <c r="J56" s="90"/>
      <c r="K56" s="125"/>
      <c r="L56" s="90"/>
      <c r="M56" s="125"/>
      <c r="N56" s="90"/>
      <c r="O56" s="125"/>
      <c r="P56" s="90"/>
      <c r="Q56" s="125"/>
      <c r="R56" s="91"/>
      <c r="S56" s="125"/>
    </row>
    <row r="58" ht="16.5">
      <c r="A58" s="42" t="s">
        <v>41</v>
      </c>
    </row>
    <row r="59" ht="16.5">
      <c r="A59" s="42" t="s">
        <v>42</v>
      </c>
    </row>
    <row r="61" ht="16.5">
      <c r="A61" s="122" t="s">
        <v>107</v>
      </c>
    </row>
    <row r="62" ht="16.5">
      <c r="A62" s="42"/>
    </row>
    <row r="63" ht="16.5">
      <c r="A63" s="50" t="s">
        <v>43</v>
      </c>
    </row>
    <row r="64" ht="16.5">
      <c r="A64" s="50" t="s">
        <v>44</v>
      </c>
    </row>
    <row r="65" ht="16.5">
      <c r="A65" s="50" t="s">
        <v>45</v>
      </c>
    </row>
    <row r="66" ht="16.5">
      <c r="A66" s="50" t="s">
        <v>46</v>
      </c>
    </row>
    <row r="67" ht="16.5">
      <c r="A67" s="50" t="s">
        <v>300</v>
      </c>
    </row>
    <row r="68" ht="16.5">
      <c r="A68" s="50"/>
    </row>
    <row r="69" ht="16.5">
      <c r="A69" s="96" t="s">
        <v>47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6"/>
  <sheetViews>
    <sheetView tabSelected="1" zoomScale="85" zoomScaleNormal="85" zoomScalePageLayoutView="0" workbookViewId="0" topLeftCell="A1">
      <selection activeCell="A2" sqref="A2"/>
    </sheetView>
  </sheetViews>
  <sheetFormatPr defaultColWidth="8.875" defaultRowHeight="16.5"/>
  <cols>
    <col min="1" max="1" width="13.375" style="110" customWidth="1"/>
    <col min="2" max="2" width="12.00390625" style="110" customWidth="1"/>
    <col min="3" max="3" width="19.50390625" style="110" bestFit="1" customWidth="1"/>
    <col min="4" max="4" width="2.75390625" style="110" bestFit="1" customWidth="1"/>
    <col min="5" max="5" width="8.25390625" style="110" bestFit="1" customWidth="1"/>
    <col min="6" max="6" width="99.125" style="110" bestFit="1" customWidth="1"/>
    <col min="7" max="7" width="93.625" style="110" bestFit="1" customWidth="1"/>
    <col min="8" max="8" width="73.75390625" style="110" bestFit="1" customWidth="1"/>
    <col min="9" max="9" width="20.375" style="110" customWidth="1"/>
    <col min="10" max="10" width="17.125" style="110" bestFit="1" customWidth="1"/>
    <col min="11" max="11" width="16.625" style="110" bestFit="1" customWidth="1"/>
    <col min="12" max="16384" width="8.875" style="110" customWidth="1"/>
  </cols>
  <sheetData>
    <row r="1" spans="1:9" ht="15">
      <c r="A1" s="109" t="s">
        <v>153</v>
      </c>
      <c r="C1" s="111"/>
      <c r="D1" s="111"/>
      <c r="E1" s="111"/>
      <c r="F1" s="111"/>
      <c r="G1" s="111"/>
      <c r="H1" s="111"/>
      <c r="I1" s="111"/>
    </row>
    <row r="3" spans="1:11" ht="15">
      <c r="A3" s="112" t="s">
        <v>79</v>
      </c>
      <c r="B3" s="113" t="s">
        <v>80</v>
      </c>
      <c r="C3" s="114" t="s">
        <v>81</v>
      </c>
      <c r="D3" s="111" t="s">
        <v>13</v>
      </c>
      <c r="E3" s="111" t="s">
        <v>82</v>
      </c>
      <c r="F3" s="111" t="s">
        <v>83</v>
      </c>
      <c r="G3" s="111"/>
      <c r="H3" s="111"/>
      <c r="I3" s="111"/>
      <c r="J3" s="115" t="s">
        <v>84</v>
      </c>
      <c r="K3" s="115" t="s">
        <v>85</v>
      </c>
    </row>
    <row r="4" spans="1:11" ht="15">
      <c r="A4" s="116">
        <v>43467</v>
      </c>
      <c r="B4" s="116">
        <v>43446</v>
      </c>
      <c r="C4" s="51">
        <v>31000000</v>
      </c>
      <c r="D4" s="117" t="s">
        <v>15</v>
      </c>
      <c r="E4" s="117" t="s">
        <v>27</v>
      </c>
      <c r="F4" s="117" t="s">
        <v>159</v>
      </c>
      <c r="G4" s="117" t="s">
        <v>137</v>
      </c>
      <c r="H4" s="117"/>
      <c r="I4" s="117"/>
      <c r="J4" s="51">
        <v>1332</v>
      </c>
      <c r="K4" s="51">
        <v>23273</v>
      </c>
    </row>
    <row r="5" spans="1:11" ht="15">
      <c r="A5" s="116">
        <v>43467</v>
      </c>
      <c r="B5" s="116">
        <v>43441</v>
      </c>
      <c r="C5" s="51">
        <v>21800000</v>
      </c>
      <c r="D5" s="117" t="s">
        <v>15</v>
      </c>
      <c r="E5" s="117" t="s">
        <v>28</v>
      </c>
      <c r="F5" s="117" t="s">
        <v>160</v>
      </c>
      <c r="G5" s="117" t="s">
        <v>136</v>
      </c>
      <c r="H5" s="117"/>
      <c r="I5" s="117"/>
      <c r="J5" s="51">
        <v>1322</v>
      </c>
      <c r="K5" s="51">
        <v>16490</v>
      </c>
    </row>
    <row r="6" spans="1:11" ht="15">
      <c r="A6" s="116">
        <v>43467</v>
      </c>
      <c r="B6" s="116">
        <v>43454</v>
      </c>
      <c r="C6" s="51">
        <v>29800000</v>
      </c>
      <c r="D6" s="117" t="s">
        <v>15</v>
      </c>
      <c r="E6" s="117" t="s">
        <v>28</v>
      </c>
      <c r="F6" s="117" t="s">
        <v>161</v>
      </c>
      <c r="G6" s="117" t="s">
        <v>162</v>
      </c>
      <c r="H6" s="117"/>
      <c r="I6" s="117"/>
      <c r="J6" s="51">
        <v>0</v>
      </c>
      <c r="K6" s="51">
        <v>0</v>
      </c>
    </row>
    <row r="7" spans="1:11" ht="15">
      <c r="A7" s="116">
        <v>43467</v>
      </c>
      <c r="B7" s="116">
        <v>43448</v>
      </c>
      <c r="C7" s="51">
        <v>25160000</v>
      </c>
      <c r="D7" s="117" t="s">
        <v>14</v>
      </c>
      <c r="E7" s="117" t="s">
        <v>28</v>
      </c>
      <c r="F7" s="117" t="s">
        <v>163</v>
      </c>
      <c r="G7" s="117"/>
      <c r="H7" s="117"/>
      <c r="I7" s="117"/>
      <c r="J7" s="51">
        <v>1561</v>
      </c>
      <c r="K7" s="51">
        <v>16118</v>
      </c>
    </row>
    <row r="8" spans="1:11" ht="15">
      <c r="A8" s="116">
        <v>43468</v>
      </c>
      <c r="B8" s="116">
        <v>43454</v>
      </c>
      <c r="C8" s="51">
        <v>38000000</v>
      </c>
      <c r="D8" s="117" t="s">
        <v>14</v>
      </c>
      <c r="E8" s="117" t="s">
        <v>27</v>
      </c>
      <c r="F8" s="117" t="s">
        <v>164</v>
      </c>
      <c r="G8" s="117" t="s">
        <v>24</v>
      </c>
      <c r="H8" s="117"/>
      <c r="I8" s="117"/>
      <c r="J8" s="51">
        <v>1602</v>
      </c>
      <c r="K8" s="51">
        <v>23720</v>
      </c>
    </row>
    <row r="9" spans="1:11" ht="15">
      <c r="A9" s="116">
        <v>43468</v>
      </c>
      <c r="B9" s="116">
        <v>43454</v>
      </c>
      <c r="C9" s="51">
        <v>33880000</v>
      </c>
      <c r="D9" s="117" t="s">
        <v>14</v>
      </c>
      <c r="E9" s="117" t="s">
        <v>28</v>
      </c>
      <c r="F9" s="117" t="s">
        <v>165</v>
      </c>
      <c r="G9" s="117" t="s">
        <v>90</v>
      </c>
      <c r="H9" s="117"/>
      <c r="I9" s="117"/>
      <c r="J9" s="51">
        <v>1343</v>
      </c>
      <c r="K9" s="51">
        <v>25227</v>
      </c>
    </row>
    <row r="10" spans="1:11" ht="15">
      <c r="A10" s="116">
        <v>43469</v>
      </c>
      <c r="B10" s="116">
        <v>43446</v>
      </c>
      <c r="C10" s="51">
        <v>26800000</v>
      </c>
      <c r="D10" s="117" t="s">
        <v>14</v>
      </c>
      <c r="E10" s="117" t="s">
        <v>27</v>
      </c>
      <c r="F10" s="117" t="s">
        <v>166</v>
      </c>
      <c r="G10" s="117" t="s">
        <v>92</v>
      </c>
      <c r="H10" s="117"/>
      <c r="I10" s="117"/>
      <c r="J10" s="51">
        <v>1650</v>
      </c>
      <c r="K10" s="51">
        <v>16242</v>
      </c>
    </row>
    <row r="11" spans="1:11" ht="15">
      <c r="A11" s="116">
        <v>43469</v>
      </c>
      <c r="B11" s="116">
        <v>43458</v>
      </c>
      <c r="C11" s="51">
        <v>26000000</v>
      </c>
      <c r="D11" s="117" t="s">
        <v>14</v>
      </c>
      <c r="E11" s="117" t="s">
        <v>27</v>
      </c>
      <c r="F11" s="117" t="s">
        <v>167</v>
      </c>
      <c r="G11" s="117" t="s">
        <v>92</v>
      </c>
      <c r="H11" s="117"/>
      <c r="I11" s="117"/>
      <c r="J11" s="51">
        <v>1295</v>
      </c>
      <c r="K11" s="51">
        <v>20077</v>
      </c>
    </row>
    <row r="12" spans="1:11" ht="15">
      <c r="A12" s="116">
        <v>43469</v>
      </c>
      <c r="B12" s="116">
        <v>43439</v>
      </c>
      <c r="C12" s="51">
        <v>40000000</v>
      </c>
      <c r="D12" s="117" t="s">
        <v>14</v>
      </c>
      <c r="E12" s="117" t="s">
        <v>26</v>
      </c>
      <c r="F12" s="117" t="s">
        <v>168</v>
      </c>
      <c r="G12" s="117" t="s">
        <v>169</v>
      </c>
      <c r="H12" s="117"/>
      <c r="I12" s="117"/>
      <c r="J12" s="51">
        <v>2225</v>
      </c>
      <c r="K12" s="51">
        <v>17978</v>
      </c>
    </row>
    <row r="13" spans="1:11" ht="15">
      <c r="A13" s="116">
        <v>43472</v>
      </c>
      <c r="B13" s="116">
        <v>43467</v>
      </c>
      <c r="C13" s="51">
        <v>28800000</v>
      </c>
      <c r="D13" s="117" t="s">
        <v>15</v>
      </c>
      <c r="E13" s="117" t="s">
        <v>28</v>
      </c>
      <c r="F13" s="117" t="s">
        <v>170</v>
      </c>
      <c r="G13" s="117" t="s">
        <v>95</v>
      </c>
      <c r="H13" s="117"/>
      <c r="I13" s="117"/>
      <c r="J13" s="51">
        <v>1841</v>
      </c>
      <c r="K13" s="51">
        <v>15644</v>
      </c>
    </row>
    <row r="14" spans="1:11" ht="15">
      <c r="A14" s="116">
        <v>43473</v>
      </c>
      <c r="B14" s="116">
        <v>43454</v>
      </c>
      <c r="C14" s="51">
        <v>21000000</v>
      </c>
      <c r="D14" s="117" t="s">
        <v>14</v>
      </c>
      <c r="E14" s="117" t="s">
        <v>27</v>
      </c>
      <c r="F14" s="117" t="s">
        <v>171</v>
      </c>
      <c r="G14" s="117" t="s">
        <v>21</v>
      </c>
      <c r="H14" s="117"/>
      <c r="I14" s="117"/>
      <c r="J14" s="51">
        <v>1700</v>
      </c>
      <c r="K14" s="51">
        <v>12353</v>
      </c>
    </row>
    <row r="15" spans="1:11" ht="15">
      <c r="A15" s="116">
        <v>43473</v>
      </c>
      <c r="B15" s="116">
        <v>43451</v>
      </c>
      <c r="C15" s="51">
        <v>50500000</v>
      </c>
      <c r="D15" s="117" t="s">
        <v>15</v>
      </c>
      <c r="E15" s="117" t="s">
        <v>27</v>
      </c>
      <c r="F15" s="117" t="s">
        <v>172</v>
      </c>
      <c r="G15" s="117" t="s">
        <v>173</v>
      </c>
      <c r="H15" s="117"/>
      <c r="I15" s="117"/>
      <c r="J15" s="51">
        <v>1611</v>
      </c>
      <c r="K15" s="51">
        <v>31347</v>
      </c>
    </row>
    <row r="16" spans="1:11" ht="15">
      <c r="A16" s="116">
        <v>43473</v>
      </c>
      <c r="B16" s="116">
        <v>43462</v>
      </c>
      <c r="C16" s="51">
        <v>21300000</v>
      </c>
      <c r="D16" s="117" t="s">
        <v>14</v>
      </c>
      <c r="E16" s="117" t="s">
        <v>28</v>
      </c>
      <c r="F16" s="117" t="s">
        <v>174</v>
      </c>
      <c r="G16" s="117" t="s">
        <v>175</v>
      </c>
      <c r="H16" s="117" t="s">
        <v>176</v>
      </c>
      <c r="I16" s="117"/>
      <c r="J16" s="51">
        <v>0</v>
      </c>
      <c r="K16" s="51">
        <v>0</v>
      </c>
    </row>
    <row r="17" spans="1:11" ht="15">
      <c r="A17" s="116">
        <v>43473</v>
      </c>
      <c r="B17" s="116">
        <v>43444</v>
      </c>
      <c r="C17" s="51">
        <v>75000000</v>
      </c>
      <c r="D17" s="117" t="s">
        <v>14</v>
      </c>
      <c r="E17" s="117" t="s">
        <v>26</v>
      </c>
      <c r="F17" s="117" t="s">
        <v>177</v>
      </c>
      <c r="G17" s="117" t="s">
        <v>141</v>
      </c>
      <c r="H17" s="117"/>
      <c r="I17" s="117"/>
      <c r="J17" s="51">
        <v>4264</v>
      </c>
      <c r="K17" s="51">
        <v>17589</v>
      </c>
    </row>
    <row r="18" spans="1:11" ht="15">
      <c r="A18" s="116">
        <v>43474</v>
      </c>
      <c r="B18" s="116">
        <v>43455</v>
      </c>
      <c r="C18" s="51">
        <v>25800000</v>
      </c>
      <c r="D18" s="117" t="s">
        <v>15</v>
      </c>
      <c r="E18" s="117" t="s">
        <v>27</v>
      </c>
      <c r="F18" s="117" t="s">
        <v>178</v>
      </c>
      <c r="G18" s="117" t="s">
        <v>23</v>
      </c>
      <c r="H18" s="117"/>
      <c r="I18" s="117"/>
      <c r="J18" s="51">
        <v>1600</v>
      </c>
      <c r="K18" s="51">
        <v>16125</v>
      </c>
    </row>
    <row r="19" spans="1:11" ht="15">
      <c r="A19" s="116">
        <v>43474</v>
      </c>
      <c r="B19" s="116">
        <v>43152</v>
      </c>
      <c r="C19" s="51">
        <v>39000000</v>
      </c>
      <c r="D19" s="117" t="s">
        <v>15</v>
      </c>
      <c r="E19" s="117" t="s">
        <v>27</v>
      </c>
      <c r="F19" s="117" t="s">
        <v>179</v>
      </c>
      <c r="G19" s="117"/>
      <c r="H19" s="117"/>
      <c r="I19" s="117"/>
      <c r="J19" s="51">
        <v>2008</v>
      </c>
      <c r="K19" s="51">
        <v>19422</v>
      </c>
    </row>
    <row r="20" spans="1:11" ht="15">
      <c r="A20" s="116">
        <v>43475</v>
      </c>
      <c r="B20" s="116">
        <v>43462</v>
      </c>
      <c r="C20" s="51">
        <v>21000000</v>
      </c>
      <c r="D20" s="117" t="s">
        <v>14</v>
      </c>
      <c r="E20" s="117" t="s">
        <v>28</v>
      </c>
      <c r="F20" s="117" t="s">
        <v>180</v>
      </c>
      <c r="G20" s="117" t="s">
        <v>99</v>
      </c>
      <c r="H20" s="117"/>
      <c r="I20" s="117"/>
      <c r="J20" s="51">
        <v>1172</v>
      </c>
      <c r="K20" s="51">
        <v>17918</v>
      </c>
    </row>
    <row r="21" spans="1:11" ht="15">
      <c r="A21" s="116">
        <v>43475</v>
      </c>
      <c r="B21" s="116">
        <v>43455</v>
      </c>
      <c r="C21" s="51">
        <v>30000000</v>
      </c>
      <c r="D21" s="117" t="s">
        <v>14</v>
      </c>
      <c r="E21" s="117" t="s">
        <v>26</v>
      </c>
      <c r="F21" s="117" t="s">
        <v>181</v>
      </c>
      <c r="G21" s="117" t="s">
        <v>182</v>
      </c>
      <c r="H21" s="117"/>
      <c r="I21" s="117"/>
      <c r="J21" s="51">
        <v>0</v>
      </c>
      <c r="K21" s="51">
        <v>0</v>
      </c>
    </row>
    <row r="22" spans="1:11" ht="15">
      <c r="A22" s="116">
        <v>43476</v>
      </c>
      <c r="B22" s="116">
        <v>43453</v>
      </c>
      <c r="C22" s="51">
        <v>75000000</v>
      </c>
      <c r="D22" s="117" t="s">
        <v>15</v>
      </c>
      <c r="E22" s="117" t="s">
        <v>27</v>
      </c>
      <c r="F22" s="117" t="s">
        <v>183</v>
      </c>
      <c r="G22" s="117"/>
      <c r="H22" s="117"/>
      <c r="I22" s="117"/>
      <c r="J22" s="51">
        <v>2890</v>
      </c>
      <c r="K22" s="51">
        <v>25952</v>
      </c>
    </row>
    <row r="23" spans="1:11" ht="15">
      <c r="A23" s="116">
        <v>43476</v>
      </c>
      <c r="B23" s="116">
        <v>43461</v>
      </c>
      <c r="C23" s="51">
        <v>29000000</v>
      </c>
      <c r="D23" s="117" t="s">
        <v>15</v>
      </c>
      <c r="E23" s="117" t="s">
        <v>27</v>
      </c>
      <c r="F23" s="117" t="s">
        <v>184</v>
      </c>
      <c r="G23" s="117" t="s">
        <v>25</v>
      </c>
      <c r="H23" s="117"/>
      <c r="I23" s="117"/>
      <c r="J23" s="51">
        <v>1402</v>
      </c>
      <c r="K23" s="51">
        <v>20685</v>
      </c>
    </row>
    <row r="24" spans="1:11" ht="15">
      <c r="A24" s="116">
        <v>43476</v>
      </c>
      <c r="B24" s="116">
        <v>43235</v>
      </c>
      <c r="C24" s="51">
        <v>77880000</v>
      </c>
      <c r="D24" s="117" t="s">
        <v>15</v>
      </c>
      <c r="E24" s="117" t="s">
        <v>27</v>
      </c>
      <c r="F24" s="117" t="s">
        <v>185</v>
      </c>
      <c r="G24" s="117" t="s">
        <v>186</v>
      </c>
      <c r="H24" s="117"/>
      <c r="I24" s="117"/>
      <c r="J24" s="51">
        <v>2631</v>
      </c>
      <c r="K24" s="51">
        <v>29601</v>
      </c>
    </row>
    <row r="25" spans="1:11" ht="15">
      <c r="A25" s="116">
        <v>43476</v>
      </c>
      <c r="B25" s="116">
        <v>43455</v>
      </c>
      <c r="C25" s="51">
        <v>31000000</v>
      </c>
      <c r="D25" s="117" t="s">
        <v>14</v>
      </c>
      <c r="E25" s="117" t="s">
        <v>27</v>
      </c>
      <c r="F25" s="117" t="s">
        <v>187</v>
      </c>
      <c r="G25" s="117" t="s">
        <v>16</v>
      </c>
      <c r="H25" s="117"/>
      <c r="I25" s="117"/>
      <c r="J25" s="51">
        <v>1628</v>
      </c>
      <c r="K25" s="51">
        <v>19042</v>
      </c>
    </row>
    <row r="26" spans="1:11" ht="15">
      <c r="A26" s="116">
        <v>43476</v>
      </c>
      <c r="B26" s="116">
        <v>43472</v>
      </c>
      <c r="C26" s="51">
        <v>21080000</v>
      </c>
      <c r="D26" s="117" t="s">
        <v>14</v>
      </c>
      <c r="E26" s="117" t="s">
        <v>28</v>
      </c>
      <c r="F26" s="117" t="s">
        <v>188</v>
      </c>
      <c r="G26" s="117" t="s">
        <v>90</v>
      </c>
      <c r="H26" s="117"/>
      <c r="I26" s="117"/>
      <c r="J26" s="51">
        <v>1272</v>
      </c>
      <c r="K26" s="51">
        <v>16572</v>
      </c>
    </row>
    <row r="27" spans="1:11" ht="15">
      <c r="A27" s="116">
        <v>43476</v>
      </c>
      <c r="B27" s="116">
        <v>43469</v>
      </c>
      <c r="C27" s="51">
        <v>90000000</v>
      </c>
      <c r="D27" s="117" t="s">
        <v>14</v>
      </c>
      <c r="E27" s="117" t="s">
        <v>26</v>
      </c>
      <c r="F27" s="117" t="s">
        <v>189</v>
      </c>
      <c r="G27" s="117" t="s">
        <v>190</v>
      </c>
      <c r="H27" s="117"/>
      <c r="I27" s="117"/>
      <c r="J27" s="51">
        <v>2147</v>
      </c>
      <c r="K27" s="51">
        <v>41919</v>
      </c>
    </row>
    <row r="28" spans="1:11" ht="15">
      <c r="A28" s="116">
        <v>43481</v>
      </c>
      <c r="B28" s="116">
        <v>43473</v>
      </c>
      <c r="C28" s="51">
        <v>20500000</v>
      </c>
      <c r="D28" s="117" t="s">
        <v>15</v>
      </c>
      <c r="E28" s="117" t="s">
        <v>27</v>
      </c>
      <c r="F28" s="117" t="s">
        <v>191</v>
      </c>
      <c r="G28" s="117" t="s">
        <v>135</v>
      </c>
      <c r="H28" s="117"/>
      <c r="I28" s="117"/>
      <c r="J28" s="51">
        <v>1032</v>
      </c>
      <c r="K28" s="51">
        <v>19864</v>
      </c>
    </row>
    <row r="29" spans="1:11" ht="15">
      <c r="A29" s="116">
        <v>43482</v>
      </c>
      <c r="B29" s="116">
        <v>43476</v>
      </c>
      <c r="C29" s="51">
        <v>80000000</v>
      </c>
      <c r="D29" s="117" t="s">
        <v>14</v>
      </c>
      <c r="E29" s="117" t="s">
        <v>27</v>
      </c>
      <c r="F29" s="117" t="s">
        <v>192</v>
      </c>
      <c r="G29" s="117" t="s">
        <v>145</v>
      </c>
      <c r="H29" s="117"/>
      <c r="I29" s="117"/>
      <c r="J29" s="51">
        <v>2588</v>
      </c>
      <c r="K29" s="51">
        <v>30912</v>
      </c>
    </row>
    <row r="30" spans="1:11" ht="15">
      <c r="A30" s="116">
        <v>43482</v>
      </c>
      <c r="B30" s="116">
        <v>43462</v>
      </c>
      <c r="C30" s="51">
        <v>21500000</v>
      </c>
      <c r="D30" s="117" t="s">
        <v>14</v>
      </c>
      <c r="E30" s="117" t="s">
        <v>28</v>
      </c>
      <c r="F30" s="117" t="s">
        <v>193</v>
      </c>
      <c r="G30" s="117" t="s">
        <v>22</v>
      </c>
      <c r="H30" s="117"/>
      <c r="I30" s="117"/>
      <c r="J30" s="51">
        <v>998</v>
      </c>
      <c r="K30" s="51">
        <v>21543</v>
      </c>
    </row>
    <row r="31" spans="1:11" ht="15">
      <c r="A31" s="116">
        <v>43482</v>
      </c>
      <c r="B31" s="116">
        <v>43475</v>
      </c>
      <c r="C31" s="51">
        <v>21000000</v>
      </c>
      <c r="D31" s="117" t="s">
        <v>14</v>
      </c>
      <c r="E31" s="117" t="s">
        <v>26</v>
      </c>
      <c r="F31" s="117" t="s">
        <v>194</v>
      </c>
      <c r="G31" s="117" t="s">
        <v>144</v>
      </c>
      <c r="H31" s="117"/>
      <c r="I31" s="117"/>
      <c r="J31" s="51">
        <v>2547</v>
      </c>
      <c r="K31" s="51">
        <v>8245</v>
      </c>
    </row>
    <row r="32" spans="1:11" ht="15">
      <c r="A32" s="116">
        <v>43482</v>
      </c>
      <c r="B32" s="116">
        <v>43455</v>
      </c>
      <c r="C32" s="51">
        <v>23650000</v>
      </c>
      <c r="D32" s="117" t="s">
        <v>15</v>
      </c>
      <c r="E32" s="117" t="s">
        <v>26</v>
      </c>
      <c r="F32" s="117" t="s">
        <v>195</v>
      </c>
      <c r="G32" s="117" t="s">
        <v>196</v>
      </c>
      <c r="H32" s="117"/>
      <c r="I32" s="117"/>
      <c r="J32" s="51">
        <v>2076</v>
      </c>
      <c r="K32" s="51">
        <v>11392</v>
      </c>
    </row>
    <row r="33" spans="1:11" ht="15">
      <c r="A33" s="116">
        <v>43483</v>
      </c>
      <c r="B33" s="116">
        <v>43430</v>
      </c>
      <c r="C33" s="51">
        <v>66800000</v>
      </c>
      <c r="D33" s="117" t="s">
        <v>15</v>
      </c>
      <c r="E33" s="117" t="s">
        <v>27</v>
      </c>
      <c r="F33" s="117" t="s">
        <v>197</v>
      </c>
      <c r="G33" s="117" t="s">
        <v>148</v>
      </c>
      <c r="H33" s="117"/>
      <c r="I33" s="117"/>
      <c r="J33" s="51">
        <v>2541</v>
      </c>
      <c r="K33" s="51">
        <v>26289</v>
      </c>
    </row>
    <row r="34" spans="1:11" ht="15">
      <c r="A34" s="116">
        <v>43483</v>
      </c>
      <c r="B34" s="116">
        <v>43476</v>
      </c>
      <c r="C34" s="51">
        <v>22750000</v>
      </c>
      <c r="D34" s="117" t="s">
        <v>15</v>
      </c>
      <c r="E34" s="117" t="s">
        <v>28</v>
      </c>
      <c r="F34" s="117" t="s">
        <v>198</v>
      </c>
      <c r="G34" s="117" t="s">
        <v>143</v>
      </c>
      <c r="H34" s="117"/>
      <c r="I34" s="117"/>
      <c r="J34" s="51">
        <v>1380</v>
      </c>
      <c r="K34" s="51">
        <v>16486</v>
      </c>
    </row>
    <row r="35" spans="1:11" ht="15">
      <c r="A35" s="116">
        <v>43483</v>
      </c>
      <c r="B35" s="116">
        <v>43461</v>
      </c>
      <c r="C35" s="51">
        <v>29680000</v>
      </c>
      <c r="D35" s="117" t="s">
        <v>14</v>
      </c>
      <c r="E35" s="117" t="s">
        <v>28</v>
      </c>
      <c r="F35" s="117" t="s">
        <v>199</v>
      </c>
      <c r="G35" s="117" t="s">
        <v>91</v>
      </c>
      <c r="H35" s="117"/>
      <c r="I35" s="117"/>
      <c r="J35" s="51">
        <v>2035</v>
      </c>
      <c r="K35" s="51">
        <v>14585</v>
      </c>
    </row>
    <row r="36" spans="1:11" ht="15">
      <c r="A36" s="116">
        <v>43486</v>
      </c>
      <c r="B36" s="116">
        <v>43472</v>
      </c>
      <c r="C36" s="51">
        <v>21000000</v>
      </c>
      <c r="D36" s="117" t="s">
        <v>15</v>
      </c>
      <c r="E36" s="117" t="s">
        <v>27</v>
      </c>
      <c r="F36" s="117" t="s">
        <v>200</v>
      </c>
      <c r="G36" s="117" t="s">
        <v>19</v>
      </c>
      <c r="H36" s="117"/>
      <c r="I36" s="117"/>
      <c r="J36" s="51">
        <v>1280</v>
      </c>
      <c r="K36" s="51">
        <v>16406</v>
      </c>
    </row>
    <row r="37" spans="1:11" ht="15">
      <c r="A37" s="116">
        <v>43486</v>
      </c>
      <c r="B37" s="116">
        <v>43473</v>
      </c>
      <c r="C37" s="51">
        <v>25500000</v>
      </c>
      <c r="D37" s="117" t="s">
        <v>14</v>
      </c>
      <c r="E37" s="117" t="s">
        <v>27</v>
      </c>
      <c r="F37" s="117" t="s">
        <v>201</v>
      </c>
      <c r="G37" s="117" t="s">
        <v>138</v>
      </c>
      <c r="H37" s="117"/>
      <c r="I37" s="117"/>
      <c r="J37" s="51">
        <v>1586</v>
      </c>
      <c r="K37" s="51">
        <v>16078</v>
      </c>
    </row>
    <row r="38" spans="1:11" ht="15">
      <c r="A38" s="116">
        <v>43486</v>
      </c>
      <c r="B38" s="116">
        <v>43468</v>
      </c>
      <c r="C38" s="51">
        <v>32800000</v>
      </c>
      <c r="D38" s="117" t="s">
        <v>14</v>
      </c>
      <c r="E38" s="117" t="s">
        <v>28</v>
      </c>
      <c r="F38" s="117" t="s">
        <v>202</v>
      </c>
      <c r="G38" s="117" t="s">
        <v>22</v>
      </c>
      <c r="H38" s="117"/>
      <c r="I38" s="117"/>
      <c r="J38" s="51">
        <v>1326</v>
      </c>
      <c r="K38" s="51">
        <v>24736</v>
      </c>
    </row>
    <row r="39" spans="1:11" ht="15">
      <c r="A39" s="116">
        <v>43487</v>
      </c>
      <c r="B39" s="116">
        <v>43475</v>
      </c>
      <c r="C39" s="51">
        <v>22600000</v>
      </c>
      <c r="D39" s="117" t="s">
        <v>15</v>
      </c>
      <c r="E39" s="117" t="s">
        <v>28</v>
      </c>
      <c r="F39" s="117" t="s">
        <v>203</v>
      </c>
      <c r="G39" s="117" t="s">
        <v>134</v>
      </c>
      <c r="H39" s="117"/>
      <c r="I39" s="117"/>
      <c r="J39" s="51">
        <v>1170</v>
      </c>
      <c r="K39" s="51">
        <v>19316</v>
      </c>
    </row>
    <row r="40" spans="1:11" ht="15">
      <c r="A40" s="116">
        <v>43487</v>
      </c>
      <c r="B40" s="116">
        <v>43475</v>
      </c>
      <c r="C40" s="51">
        <v>20080000</v>
      </c>
      <c r="D40" s="117" t="s">
        <v>14</v>
      </c>
      <c r="E40" s="117" t="s">
        <v>26</v>
      </c>
      <c r="F40" s="117" t="s">
        <v>204</v>
      </c>
      <c r="G40" s="117" t="s">
        <v>139</v>
      </c>
      <c r="H40" s="117" t="s">
        <v>140</v>
      </c>
      <c r="I40" s="117"/>
      <c r="J40" s="51">
        <v>2052</v>
      </c>
      <c r="K40" s="51">
        <v>9786</v>
      </c>
    </row>
    <row r="41" spans="1:11" ht="15">
      <c r="A41" s="116">
        <v>43488</v>
      </c>
      <c r="B41" s="116">
        <v>43476</v>
      </c>
      <c r="C41" s="51">
        <v>25600000</v>
      </c>
      <c r="D41" s="117" t="s">
        <v>14</v>
      </c>
      <c r="E41" s="117" t="s">
        <v>27</v>
      </c>
      <c r="F41" s="117" t="s">
        <v>205</v>
      </c>
      <c r="G41" s="117" t="s">
        <v>19</v>
      </c>
      <c r="H41" s="117"/>
      <c r="I41" s="117"/>
      <c r="J41" s="51">
        <v>1537</v>
      </c>
      <c r="K41" s="51">
        <v>16656</v>
      </c>
    </row>
    <row r="42" spans="1:11" ht="15">
      <c r="A42" s="116">
        <v>43488</v>
      </c>
      <c r="B42" s="116">
        <v>43476</v>
      </c>
      <c r="C42" s="51">
        <v>21500000</v>
      </c>
      <c r="D42" s="117" t="s">
        <v>15</v>
      </c>
      <c r="E42" s="117" t="s">
        <v>27</v>
      </c>
      <c r="F42" s="117" t="s">
        <v>206</v>
      </c>
      <c r="G42" s="117"/>
      <c r="H42" s="117"/>
      <c r="I42" s="117"/>
      <c r="J42" s="51">
        <v>1361</v>
      </c>
      <c r="K42" s="51">
        <v>15797</v>
      </c>
    </row>
    <row r="43" spans="1:11" ht="15">
      <c r="A43" s="116">
        <v>43488</v>
      </c>
      <c r="B43" s="116">
        <v>43481</v>
      </c>
      <c r="C43" s="51">
        <v>21500000</v>
      </c>
      <c r="D43" s="117" t="s">
        <v>15</v>
      </c>
      <c r="E43" s="117" t="s">
        <v>27</v>
      </c>
      <c r="F43" s="117" t="s">
        <v>207</v>
      </c>
      <c r="G43" s="117"/>
      <c r="H43" s="117"/>
      <c r="I43" s="117"/>
      <c r="J43" s="51">
        <v>1196</v>
      </c>
      <c r="K43" s="51">
        <v>17977</v>
      </c>
    </row>
    <row r="44" spans="1:11" ht="15">
      <c r="A44" s="116">
        <v>43488</v>
      </c>
      <c r="B44" s="116">
        <v>43461</v>
      </c>
      <c r="C44" s="51">
        <v>28500000</v>
      </c>
      <c r="D44" s="117" t="s">
        <v>15</v>
      </c>
      <c r="E44" s="117" t="s">
        <v>28</v>
      </c>
      <c r="F44" s="117" t="s">
        <v>208</v>
      </c>
      <c r="G44" s="117" t="s">
        <v>20</v>
      </c>
      <c r="H44" s="117"/>
      <c r="I44" s="117"/>
      <c r="J44" s="51">
        <v>1388</v>
      </c>
      <c r="K44" s="51">
        <v>20533</v>
      </c>
    </row>
    <row r="45" spans="1:11" ht="15">
      <c r="A45" s="116">
        <v>43489</v>
      </c>
      <c r="B45" s="116">
        <v>43476</v>
      </c>
      <c r="C45" s="51">
        <v>23000000</v>
      </c>
      <c r="D45" s="117" t="s">
        <v>15</v>
      </c>
      <c r="E45" s="117" t="s">
        <v>27</v>
      </c>
      <c r="F45" s="117" t="s">
        <v>209</v>
      </c>
      <c r="G45" s="117"/>
      <c r="H45" s="117"/>
      <c r="I45" s="117"/>
      <c r="J45" s="51">
        <v>1950</v>
      </c>
      <c r="K45" s="51">
        <v>11795</v>
      </c>
    </row>
    <row r="46" spans="1:11" ht="15">
      <c r="A46" s="116">
        <v>43489</v>
      </c>
      <c r="B46" s="116">
        <v>43483</v>
      </c>
      <c r="C46" s="51">
        <v>66000000</v>
      </c>
      <c r="D46" s="117" t="s">
        <v>15</v>
      </c>
      <c r="E46" s="117" t="s">
        <v>27</v>
      </c>
      <c r="F46" s="117" t="s">
        <v>210</v>
      </c>
      <c r="G46" s="117" t="s">
        <v>86</v>
      </c>
      <c r="H46" s="117"/>
      <c r="I46" s="117"/>
      <c r="J46" s="51">
        <v>2200</v>
      </c>
      <c r="K46" s="51">
        <v>30000</v>
      </c>
    </row>
    <row r="47" spans="1:11" ht="15">
      <c r="A47" s="116">
        <v>43489</v>
      </c>
      <c r="B47" s="116">
        <v>43329</v>
      </c>
      <c r="C47" s="51">
        <v>85000000</v>
      </c>
      <c r="D47" s="117" t="s">
        <v>14</v>
      </c>
      <c r="E47" s="117" t="s">
        <v>27</v>
      </c>
      <c r="F47" s="117" t="s">
        <v>211</v>
      </c>
      <c r="G47" s="117" t="s">
        <v>212</v>
      </c>
      <c r="H47" s="117"/>
      <c r="I47" s="117"/>
      <c r="J47" s="51">
        <v>0</v>
      </c>
      <c r="K47" s="51">
        <v>0</v>
      </c>
    </row>
    <row r="48" spans="1:11" ht="15">
      <c r="A48" s="116">
        <v>43489</v>
      </c>
      <c r="B48" s="116">
        <v>43479</v>
      </c>
      <c r="C48" s="51">
        <v>20888800</v>
      </c>
      <c r="D48" s="117" t="s">
        <v>14</v>
      </c>
      <c r="E48" s="117" t="s">
        <v>28</v>
      </c>
      <c r="F48" s="117" t="s">
        <v>213</v>
      </c>
      <c r="G48" s="117" t="s">
        <v>136</v>
      </c>
      <c r="H48" s="117"/>
      <c r="I48" s="117"/>
      <c r="J48" s="51">
        <v>1225</v>
      </c>
      <c r="K48" s="51">
        <v>17052</v>
      </c>
    </row>
    <row r="49" spans="1:11" ht="15">
      <c r="A49" s="116">
        <v>43489</v>
      </c>
      <c r="B49" s="116">
        <v>43461</v>
      </c>
      <c r="C49" s="51">
        <v>20500000</v>
      </c>
      <c r="D49" s="117" t="s">
        <v>15</v>
      </c>
      <c r="E49" s="117" t="s">
        <v>28</v>
      </c>
      <c r="F49" s="117" t="s">
        <v>214</v>
      </c>
      <c r="G49" s="117"/>
      <c r="H49" s="117"/>
      <c r="I49" s="117"/>
      <c r="J49" s="51">
        <v>1535</v>
      </c>
      <c r="K49" s="51">
        <v>13355</v>
      </c>
    </row>
    <row r="50" spans="1:11" ht="15">
      <c r="A50" s="116">
        <v>43490</v>
      </c>
      <c r="B50" s="116">
        <v>43483</v>
      </c>
      <c r="C50" s="51">
        <v>45300000</v>
      </c>
      <c r="D50" s="117" t="s">
        <v>15</v>
      </c>
      <c r="E50" s="117" t="s">
        <v>27</v>
      </c>
      <c r="F50" s="117" t="s">
        <v>215</v>
      </c>
      <c r="G50" s="117"/>
      <c r="H50" s="117"/>
      <c r="I50" s="117"/>
      <c r="J50" s="51">
        <v>1740</v>
      </c>
      <c r="K50" s="51">
        <v>26034</v>
      </c>
    </row>
    <row r="51" spans="1:11" ht="15">
      <c r="A51" s="116">
        <v>43490</v>
      </c>
      <c r="B51" s="116">
        <v>43461</v>
      </c>
      <c r="C51" s="51">
        <v>27000000</v>
      </c>
      <c r="D51" s="117" t="s">
        <v>14</v>
      </c>
      <c r="E51" s="117" t="s">
        <v>26</v>
      </c>
      <c r="F51" s="117" t="s">
        <v>216</v>
      </c>
      <c r="G51" s="117" t="s">
        <v>217</v>
      </c>
      <c r="H51" s="117" t="s">
        <v>218</v>
      </c>
      <c r="I51" s="117"/>
      <c r="J51" s="51">
        <v>1815</v>
      </c>
      <c r="K51" s="51">
        <v>14876</v>
      </c>
    </row>
    <row r="52" spans="1:11" ht="15">
      <c r="A52" s="116">
        <v>43490</v>
      </c>
      <c r="B52" s="116">
        <v>43391</v>
      </c>
      <c r="C52" s="51">
        <v>34000000</v>
      </c>
      <c r="D52" s="117" t="s">
        <v>15</v>
      </c>
      <c r="E52" s="117" t="s">
        <v>26</v>
      </c>
      <c r="F52" s="117" t="s">
        <v>295</v>
      </c>
      <c r="G52" s="117"/>
      <c r="H52" s="117"/>
      <c r="I52" s="117"/>
      <c r="J52" s="51">
        <v>0</v>
      </c>
      <c r="K52" s="51">
        <v>0</v>
      </c>
    </row>
    <row r="53" spans="1:11" ht="15">
      <c r="A53" s="116">
        <v>43490</v>
      </c>
      <c r="B53" s="116">
        <v>43479</v>
      </c>
      <c r="C53" s="51">
        <v>23800000</v>
      </c>
      <c r="D53" s="117" t="s">
        <v>14</v>
      </c>
      <c r="E53" s="117" t="s">
        <v>27</v>
      </c>
      <c r="F53" s="117" t="s">
        <v>219</v>
      </c>
      <c r="G53" s="117" t="s">
        <v>17</v>
      </c>
      <c r="H53" s="117"/>
      <c r="I53" s="117"/>
      <c r="J53" s="51">
        <v>0</v>
      </c>
      <c r="K53" s="51">
        <v>0</v>
      </c>
    </row>
    <row r="54" spans="1:11" ht="15">
      <c r="A54" s="116">
        <v>43490</v>
      </c>
      <c r="B54" s="116">
        <v>43475</v>
      </c>
      <c r="C54" s="51">
        <v>35000000</v>
      </c>
      <c r="D54" s="117" t="s">
        <v>15</v>
      </c>
      <c r="E54" s="117" t="s">
        <v>27</v>
      </c>
      <c r="F54" s="117" t="s">
        <v>220</v>
      </c>
      <c r="G54" s="117" t="s">
        <v>142</v>
      </c>
      <c r="H54" s="117"/>
      <c r="I54" s="117"/>
      <c r="J54" s="51">
        <v>2153</v>
      </c>
      <c r="K54" s="51">
        <v>16256</v>
      </c>
    </row>
    <row r="55" spans="1:11" ht="15">
      <c r="A55" s="116">
        <v>43493</v>
      </c>
      <c r="B55" s="116">
        <v>43469</v>
      </c>
      <c r="C55" s="51">
        <v>27500000</v>
      </c>
      <c r="D55" s="117" t="s">
        <v>15</v>
      </c>
      <c r="E55" s="117" t="s">
        <v>28</v>
      </c>
      <c r="F55" s="117" t="s">
        <v>221</v>
      </c>
      <c r="G55" s="117" t="s">
        <v>88</v>
      </c>
      <c r="H55" s="117"/>
      <c r="I55" s="117"/>
      <c r="J55" s="51">
        <v>1326</v>
      </c>
      <c r="K55" s="51">
        <v>20739</v>
      </c>
    </row>
    <row r="56" spans="1:11" ht="15">
      <c r="A56" s="116">
        <v>43493</v>
      </c>
      <c r="B56" s="116">
        <v>43465</v>
      </c>
      <c r="C56" s="51">
        <v>21680000</v>
      </c>
      <c r="D56" s="117" t="s">
        <v>14</v>
      </c>
      <c r="E56" s="117" t="s">
        <v>27</v>
      </c>
      <c r="F56" s="117" t="s">
        <v>149</v>
      </c>
      <c r="G56" s="117" t="s">
        <v>93</v>
      </c>
      <c r="H56" s="117"/>
      <c r="I56" s="117"/>
      <c r="J56" s="51">
        <v>967</v>
      </c>
      <c r="K56" s="51">
        <v>22420</v>
      </c>
    </row>
    <row r="57" spans="1:11" ht="15">
      <c r="A57" s="116">
        <v>43493</v>
      </c>
      <c r="B57" s="116">
        <v>43475</v>
      </c>
      <c r="C57" s="51">
        <v>21000000</v>
      </c>
      <c r="D57" s="117" t="s">
        <v>14</v>
      </c>
      <c r="E57" s="117" t="s">
        <v>26</v>
      </c>
      <c r="F57" s="117" t="s">
        <v>222</v>
      </c>
      <c r="G57" s="117" t="s">
        <v>223</v>
      </c>
      <c r="H57" s="117" t="s">
        <v>87</v>
      </c>
      <c r="I57" s="117"/>
      <c r="J57" s="51">
        <v>0</v>
      </c>
      <c r="K57" s="51">
        <v>0</v>
      </c>
    </row>
    <row r="58" spans="1:11" ht="15">
      <c r="A58" s="116">
        <v>43493</v>
      </c>
      <c r="B58" s="116">
        <v>43475</v>
      </c>
      <c r="C58" s="51">
        <v>26000000</v>
      </c>
      <c r="D58" s="117" t="s">
        <v>15</v>
      </c>
      <c r="E58" s="117" t="s">
        <v>28</v>
      </c>
      <c r="F58" s="117" t="s">
        <v>224</v>
      </c>
      <c r="G58" s="117"/>
      <c r="H58" s="117"/>
      <c r="I58" s="117"/>
      <c r="J58" s="51">
        <v>0</v>
      </c>
      <c r="K58" s="51">
        <v>0</v>
      </c>
    </row>
    <row r="59" spans="1:11" ht="15">
      <c r="A59" s="116">
        <v>43493</v>
      </c>
      <c r="B59" s="116">
        <v>43487</v>
      </c>
      <c r="C59" s="51">
        <v>23800000</v>
      </c>
      <c r="D59" s="117" t="s">
        <v>14</v>
      </c>
      <c r="E59" s="117" t="s">
        <v>28</v>
      </c>
      <c r="F59" s="117" t="s">
        <v>225</v>
      </c>
      <c r="G59" s="117" t="s">
        <v>100</v>
      </c>
      <c r="H59" s="117" t="s">
        <v>101</v>
      </c>
      <c r="I59" s="117"/>
      <c r="J59" s="51">
        <v>886</v>
      </c>
      <c r="K59" s="51">
        <v>26862</v>
      </c>
    </row>
    <row r="60" spans="1:11" ht="15">
      <c r="A60" s="116">
        <v>43494</v>
      </c>
      <c r="B60" s="116">
        <v>43476</v>
      </c>
      <c r="C60" s="51">
        <v>28500000</v>
      </c>
      <c r="D60" s="117" t="s">
        <v>15</v>
      </c>
      <c r="E60" s="117" t="s">
        <v>27</v>
      </c>
      <c r="F60" s="117" t="s">
        <v>226</v>
      </c>
      <c r="G60" s="117"/>
      <c r="H60" s="117"/>
      <c r="I60" s="117"/>
      <c r="J60" s="51">
        <v>1220</v>
      </c>
      <c r="K60" s="51">
        <v>23361</v>
      </c>
    </row>
    <row r="61" spans="1:11" ht="15">
      <c r="A61" s="116">
        <v>43494</v>
      </c>
      <c r="B61" s="116">
        <v>43483</v>
      </c>
      <c r="C61" s="51">
        <v>22000000</v>
      </c>
      <c r="D61" s="117" t="s">
        <v>14</v>
      </c>
      <c r="E61" s="117" t="s">
        <v>27</v>
      </c>
      <c r="F61" s="117" t="s">
        <v>227</v>
      </c>
      <c r="G61" s="117" t="s">
        <v>94</v>
      </c>
      <c r="H61" s="117"/>
      <c r="I61" s="117"/>
      <c r="J61" s="51">
        <v>1268</v>
      </c>
      <c r="K61" s="51">
        <v>17350</v>
      </c>
    </row>
    <row r="62" spans="1:11" ht="15">
      <c r="A62" s="116">
        <v>43495</v>
      </c>
      <c r="B62" s="116">
        <v>43488</v>
      </c>
      <c r="C62" s="51">
        <v>154500000</v>
      </c>
      <c r="D62" s="117" t="s">
        <v>14</v>
      </c>
      <c r="E62" s="117" t="s">
        <v>26</v>
      </c>
      <c r="F62" s="117" t="s">
        <v>228</v>
      </c>
      <c r="G62" s="117" t="s">
        <v>229</v>
      </c>
      <c r="H62" s="117"/>
      <c r="I62" s="117"/>
      <c r="J62" s="51">
        <v>0</v>
      </c>
      <c r="K62" s="51">
        <v>0</v>
      </c>
    </row>
    <row r="63" spans="1:11" ht="15">
      <c r="A63" s="116">
        <v>43495</v>
      </c>
      <c r="B63" s="116">
        <v>43476</v>
      </c>
      <c r="C63" s="51">
        <v>22000000</v>
      </c>
      <c r="D63" s="117" t="s">
        <v>15</v>
      </c>
      <c r="E63" s="117" t="s">
        <v>28</v>
      </c>
      <c r="F63" s="117" t="s">
        <v>230</v>
      </c>
      <c r="G63" s="117" t="s">
        <v>231</v>
      </c>
      <c r="H63" s="117"/>
      <c r="I63" s="117"/>
      <c r="J63" s="51">
        <v>1310</v>
      </c>
      <c r="K63" s="51">
        <v>16794</v>
      </c>
    </row>
    <row r="64" spans="1:11" ht="15">
      <c r="A64" s="116">
        <v>43495</v>
      </c>
      <c r="B64" s="116">
        <v>43473</v>
      </c>
      <c r="C64" s="51">
        <v>26000000</v>
      </c>
      <c r="D64" s="117" t="s">
        <v>14</v>
      </c>
      <c r="E64" s="117" t="s">
        <v>26</v>
      </c>
      <c r="F64" s="117" t="s">
        <v>146</v>
      </c>
      <c r="G64" s="117" t="s">
        <v>147</v>
      </c>
      <c r="H64" s="117"/>
      <c r="I64" s="117"/>
      <c r="J64" s="51">
        <v>3445</v>
      </c>
      <c r="K64" s="51">
        <v>7547</v>
      </c>
    </row>
    <row r="65" spans="1:11" ht="15">
      <c r="A65" s="116">
        <v>43496</v>
      </c>
      <c r="B65" s="116">
        <v>43488</v>
      </c>
      <c r="C65" s="51">
        <v>31500000</v>
      </c>
      <c r="D65" s="117" t="s">
        <v>14</v>
      </c>
      <c r="E65" s="117" t="s">
        <v>28</v>
      </c>
      <c r="F65" s="117" t="s">
        <v>232</v>
      </c>
      <c r="G65" s="117" t="s">
        <v>90</v>
      </c>
      <c r="H65" s="117"/>
      <c r="I65" s="117"/>
      <c r="J65" s="51">
        <v>1353</v>
      </c>
      <c r="K65" s="51">
        <v>23282</v>
      </c>
    </row>
    <row r="66" spans="1:11" ht="15">
      <c r="A66" s="116">
        <v>43496</v>
      </c>
      <c r="B66" s="116">
        <v>43480</v>
      </c>
      <c r="C66" s="51">
        <v>54000000</v>
      </c>
      <c r="D66" s="117" t="s">
        <v>15</v>
      </c>
      <c r="E66" s="117" t="s">
        <v>27</v>
      </c>
      <c r="F66" s="117" t="s">
        <v>233</v>
      </c>
      <c r="G66" s="117" t="s">
        <v>18</v>
      </c>
      <c r="H66" s="117"/>
      <c r="I66" s="117"/>
      <c r="J66" s="51">
        <v>1962</v>
      </c>
      <c r="K66" s="51">
        <v>27523</v>
      </c>
    </row>
    <row r="67" spans="1:11" ht="15">
      <c r="A67" s="116">
        <v>43496</v>
      </c>
      <c r="B67" s="116">
        <v>43480</v>
      </c>
      <c r="C67" s="51">
        <v>23000000</v>
      </c>
      <c r="D67" s="117" t="s">
        <v>15</v>
      </c>
      <c r="E67" s="117" t="s">
        <v>27</v>
      </c>
      <c r="F67" s="117" t="s">
        <v>234</v>
      </c>
      <c r="G67" s="117" t="s">
        <v>235</v>
      </c>
      <c r="H67" s="117" t="s">
        <v>236</v>
      </c>
      <c r="I67" s="117"/>
      <c r="J67" s="51">
        <v>1172</v>
      </c>
      <c r="K67" s="51">
        <v>19625</v>
      </c>
    </row>
    <row r="68" spans="1:11" ht="15">
      <c r="A68" s="116">
        <v>43496</v>
      </c>
      <c r="B68" s="116">
        <v>43481</v>
      </c>
      <c r="C68" s="51">
        <v>25000000</v>
      </c>
      <c r="D68" s="117" t="s">
        <v>15</v>
      </c>
      <c r="E68" s="117" t="s">
        <v>27</v>
      </c>
      <c r="F68" s="117" t="s">
        <v>237</v>
      </c>
      <c r="G68" s="117" t="s">
        <v>16</v>
      </c>
      <c r="H68" s="117"/>
      <c r="I68" s="117"/>
      <c r="J68" s="51">
        <v>1105</v>
      </c>
      <c r="K68" s="51">
        <v>22624</v>
      </c>
    </row>
    <row r="69" spans="1:17" ht="16.5">
      <c r="A69"/>
      <c r="B69"/>
      <c r="C69" s="123"/>
      <c r="D69" s="123"/>
      <c r="E69" s="123"/>
      <c r="F69" s="123"/>
      <c r="G69" s="123"/>
      <c r="H69" s="123"/>
      <c r="I69" s="123"/>
      <c r="J69" s="123"/>
      <c r="K69" s="123"/>
      <c r="L69"/>
      <c r="M69"/>
      <c r="N69"/>
      <c r="O69"/>
      <c r="P69"/>
      <c r="Q69"/>
    </row>
    <row r="71" spans="1:11" ht="16.5">
      <c r="A71" s="118" t="s">
        <v>96</v>
      </c>
      <c r="B71" s="119"/>
      <c r="C71" s="120"/>
      <c r="D71" s="120"/>
      <c r="E71" s="120"/>
      <c r="F71" s="120"/>
      <c r="G71" s="120"/>
      <c r="H71" s="120"/>
      <c r="I71" s="120"/>
      <c r="J71" s="120"/>
      <c r="K71" s="120"/>
    </row>
    <row r="72" spans="1:11" ht="16.5">
      <c r="A72" s="118"/>
      <c r="B72" s="119"/>
      <c r="C72" s="120"/>
      <c r="D72" s="120"/>
      <c r="E72" s="120"/>
      <c r="F72" s="120"/>
      <c r="G72" s="120"/>
      <c r="H72" s="120"/>
      <c r="I72" s="120"/>
      <c r="J72" s="120"/>
      <c r="K72" s="120"/>
    </row>
    <row r="73" spans="1:11" ht="16.5">
      <c r="A73" s="118" t="s">
        <v>97</v>
      </c>
      <c r="B73" s="119"/>
      <c r="C73" s="120"/>
      <c r="D73" s="120"/>
      <c r="E73" s="120"/>
      <c r="F73" s="120"/>
      <c r="G73" s="120"/>
      <c r="H73" s="120"/>
      <c r="I73" s="120"/>
      <c r="J73" s="120"/>
      <c r="K73" s="120"/>
    </row>
    <row r="74" spans="1:11" ht="16.5">
      <c r="A74" s="118"/>
      <c r="B74" s="119"/>
      <c r="C74" s="120"/>
      <c r="D74" s="120"/>
      <c r="E74" s="120"/>
      <c r="F74" s="120"/>
      <c r="G74" s="120"/>
      <c r="H74" s="120"/>
      <c r="I74" s="120"/>
      <c r="J74" s="120"/>
      <c r="K74" s="120"/>
    </row>
    <row r="75" spans="1:11" ht="16.5">
      <c r="A75" s="118" t="s">
        <v>98</v>
      </c>
      <c r="B75" s="119"/>
      <c r="C75" s="120"/>
      <c r="D75" s="120"/>
      <c r="E75" s="120"/>
      <c r="F75" s="120"/>
      <c r="G75" s="120"/>
      <c r="H75" s="120"/>
      <c r="I75" s="120"/>
      <c r="J75" s="120"/>
      <c r="K75" s="120"/>
    </row>
    <row r="76" spans="1:11" ht="16.5">
      <c r="A76" s="118" t="s">
        <v>29</v>
      </c>
      <c r="B76" s="119"/>
      <c r="C76" s="120"/>
      <c r="D76" s="120"/>
      <c r="E76" s="120"/>
      <c r="F76" s="120"/>
      <c r="G76" s="120"/>
      <c r="H76" s="120"/>
      <c r="I76" s="120"/>
      <c r="J76" s="120"/>
      <c r="K76" s="120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AATF何峻鋒-Steve</dc:creator>
  <cp:keywords/>
  <dc:description/>
  <cp:lastModifiedBy>AATF楊明儀-Roen</cp:lastModifiedBy>
  <dcterms:created xsi:type="dcterms:W3CDTF">2016-04-06T03:25:59Z</dcterms:created>
  <dcterms:modified xsi:type="dcterms:W3CDTF">2024-02-02T03:53:36Z</dcterms:modified>
  <cp:category/>
  <cp:version/>
  <cp:contentType/>
  <cp:contentStatus/>
</cp:coreProperties>
</file>